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O247" i="1" l="1"/>
  <c r="N247" i="1"/>
  <c r="M247" i="1"/>
  <c r="L247" i="1"/>
  <c r="K247" i="1"/>
  <c r="J247" i="1"/>
  <c r="I247" i="1"/>
  <c r="H247" i="1"/>
  <c r="G247" i="1"/>
  <c r="F247" i="1"/>
  <c r="E247" i="1"/>
  <c r="D247" i="1"/>
  <c r="C247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O225" i="1"/>
  <c r="O234" i="1" s="1"/>
  <c r="N225" i="1"/>
  <c r="N234" i="1" s="1"/>
  <c r="M225" i="1"/>
  <c r="M234" i="1" s="1"/>
  <c r="L225" i="1"/>
  <c r="L234" i="1" s="1"/>
  <c r="K225" i="1"/>
  <c r="K234" i="1" s="1"/>
  <c r="J225" i="1"/>
  <c r="J234" i="1" s="1"/>
  <c r="I225" i="1"/>
  <c r="I234" i="1" s="1"/>
  <c r="H225" i="1"/>
  <c r="H234" i="1" s="1"/>
  <c r="G225" i="1"/>
  <c r="G234" i="1" s="1"/>
  <c r="F225" i="1"/>
  <c r="F234" i="1" s="1"/>
  <c r="E225" i="1"/>
  <c r="E234" i="1" s="1"/>
  <c r="D225" i="1"/>
  <c r="D234" i="1" s="1"/>
  <c r="C225" i="1"/>
  <c r="C234" i="1" s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1" i="1"/>
  <c r="O210" i="1" s="1"/>
  <c r="N201" i="1"/>
  <c r="N210" i="1" s="1"/>
  <c r="M201" i="1"/>
  <c r="M210" i="1" s="1"/>
  <c r="L201" i="1"/>
  <c r="L210" i="1" s="1"/>
  <c r="K201" i="1"/>
  <c r="K210" i="1" s="1"/>
  <c r="J201" i="1"/>
  <c r="J210" i="1" s="1"/>
  <c r="I201" i="1"/>
  <c r="I210" i="1" s="1"/>
  <c r="H201" i="1"/>
  <c r="H210" i="1" s="1"/>
  <c r="G201" i="1"/>
  <c r="G210" i="1" s="1"/>
  <c r="F201" i="1"/>
  <c r="F210" i="1" s="1"/>
  <c r="E201" i="1"/>
  <c r="E210" i="1" s="1"/>
  <c r="D201" i="1"/>
  <c r="D210" i="1" s="1"/>
  <c r="C201" i="1"/>
  <c r="C210" i="1" s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78" i="1"/>
  <c r="O187" i="1" s="1"/>
  <c r="N178" i="1"/>
  <c r="N187" i="1" s="1"/>
  <c r="M178" i="1"/>
  <c r="M187" i="1" s="1"/>
  <c r="L178" i="1"/>
  <c r="L187" i="1" s="1"/>
  <c r="K178" i="1"/>
  <c r="K187" i="1" s="1"/>
  <c r="J178" i="1"/>
  <c r="J187" i="1" s="1"/>
  <c r="I178" i="1"/>
  <c r="I187" i="1" s="1"/>
  <c r="H178" i="1"/>
  <c r="H187" i="1" s="1"/>
  <c r="G178" i="1"/>
  <c r="G187" i="1" s="1"/>
  <c r="F178" i="1"/>
  <c r="F187" i="1" s="1"/>
  <c r="E178" i="1"/>
  <c r="E187" i="1" s="1"/>
  <c r="D178" i="1"/>
  <c r="D187" i="1" s="1"/>
  <c r="C178" i="1"/>
  <c r="C187" i="1" s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55" i="1"/>
  <c r="O164" i="1" s="1"/>
  <c r="N155" i="1"/>
  <c r="N164" i="1" s="1"/>
  <c r="M155" i="1"/>
  <c r="M164" i="1" s="1"/>
  <c r="L155" i="1"/>
  <c r="L164" i="1" s="1"/>
  <c r="K155" i="1"/>
  <c r="K164" i="1" s="1"/>
  <c r="J155" i="1"/>
  <c r="J164" i="1" s="1"/>
  <c r="I155" i="1"/>
  <c r="I164" i="1" s="1"/>
  <c r="H155" i="1"/>
  <c r="H164" i="1" s="1"/>
  <c r="G155" i="1"/>
  <c r="G164" i="1" s="1"/>
  <c r="F155" i="1"/>
  <c r="F164" i="1" s="1"/>
  <c r="E155" i="1"/>
  <c r="E164" i="1" s="1"/>
  <c r="D155" i="1"/>
  <c r="D164" i="1" s="1"/>
  <c r="C155" i="1"/>
  <c r="C164" i="1" s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32" i="1"/>
  <c r="O141" i="1" s="1"/>
  <c r="N132" i="1"/>
  <c r="N141" i="1" s="1"/>
  <c r="M132" i="1"/>
  <c r="M141" i="1" s="1"/>
  <c r="L132" i="1"/>
  <c r="L141" i="1" s="1"/>
  <c r="K132" i="1"/>
  <c r="K141" i="1" s="1"/>
  <c r="J132" i="1"/>
  <c r="J141" i="1" s="1"/>
  <c r="I132" i="1"/>
  <c r="I141" i="1" s="1"/>
  <c r="H132" i="1"/>
  <c r="H141" i="1" s="1"/>
  <c r="G132" i="1"/>
  <c r="G141" i="1" s="1"/>
  <c r="F132" i="1"/>
  <c r="F141" i="1" s="1"/>
  <c r="E132" i="1"/>
  <c r="E141" i="1" s="1"/>
  <c r="D132" i="1"/>
  <c r="D141" i="1" s="1"/>
  <c r="C132" i="1"/>
  <c r="C141" i="1" s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99" i="1"/>
  <c r="O108" i="1" s="1"/>
  <c r="N99" i="1"/>
  <c r="N108" i="1" s="1"/>
  <c r="M99" i="1"/>
  <c r="M108" i="1" s="1"/>
  <c r="L99" i="1"/>
  <c r="L108" i="1" s="1"/>
  <c r="K99" i="1"/>
  <c r="K108" i="1" s="1"/>
  <c r="J99" i="1"/>
  <c r="J108" i="1" s="1"/>
  <c r="I99" i="1"/>
  <c r="I108" i="1" s="1"/>
  <c r="H99" i="1"/>
  <c r="H108" i="1" s="1"/>
  <c r="G99" i="1"/>
  <c r="G108" i="1" s="1"/>
  <c r="F99" i="1"/>
  <c r="F108" i="1" s="1"/>
  <c r="E99" i="1"/>
  <c r="E108" i="1" s="1"/>
  <c r="D99" i="1"/>
  <c r="D108" i="1" s="1"/>
  <c r="C99" i="1"/>
  <c r="C108" i="1" s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78" i="1"/>
  <c r="O87" i="1" s="1"/>
  <c r="N78" i="1"/>
  <c r="N87" i="1" s="1"/>
  <c r="M78" i="1"/>
  <c r="M87" i="1" s="1"/>
  <c r="L78" i="1"/>
  <c r="L87" i="1" s="1"/>
  <c r="K78" i="1"/>
  <c r="K87" i="1" s="1"/>
  <c r="J78" i="1"/>
  <c r="J87" i="1" s="1"/>
  <c r="I78" i="1"/>
  <c r="I87" i="1" s="1"/>
  <c r="H78" i="1"/>
  <c r="H87" i="1" s="1"/>
  <c r="G78" i="1"/>
  <c r="G87" i="1" s="1"/>
  <c r="F78" i="1"/>
  <c r="F87" i="1" s="1"/>
  <c r="E78" i="1"/>
  <c r="E87" i="1" s="1"/>
  <c r="D78" i="1"/>
  <c r="D87" i="1" s="1"/>
  <c r="C78" i="1"/>
  <c r="C87" i="1" s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O57" i="1"/>
  <c r="O66" i="1" s="1"/>
  <c r="N57" i="1"/>
  <c r="N66" i="1" s="1"/>
  <c r="M57" i="1"/>
  <c r="M66" i="1" s="1"/>
  <c r="L57" i="1"/>
  <c r="L66" i="1" s="1"/>
  <c r="K57" i="1"/>
  <c r="K66" i="1" s="1"/>
  <c r="J57" i="1"/>
  <c r="J66" i="1" s="1"/>
  <c r="I57" i="1"/>
  <c r="I66" i="1" s="1"/>
  <c r="H57" i="1"/>
  <c r="H66" i="1" s="1"/>
  <c r="G57" i="1"/>
  <c r="G66" i="1" s="1"/>
  <c r="F57" i="1"/>
  <c r="F66" i="1" s="1"/>
  <c r="E57" i="1"/>
  <c r="E66" i="1" s="1"/>
  <c r="D57" i="1"/>
  <c r="D66" i="1" s="1"/>
  <c r="C57" i="1"/>
  <c r="C66" i="1" s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6" i="1"/>
  <c r="O44" i="1" s="1"/>
  <c r="N36" i="1"/>
  <c r="N44" i="1" s="1"/>
  <c r="M36" i="1"/>
  <c r="M44" i="1" s="1"/>
  <c r="L36" i="1"/>
  <c r="L44" i="1" s="1"/>
  <c r="K36" i="1"/>
  <c r="K44" i="1" s="1"/>
  <c r="J36" i="1"/>
  <c r="J44" i="1" s="1"/>
  <c r="I36" i="1"/>
  <c r="I44" i="1" s="1"/>
  <c r="H36" i="1"/>
  <c r="H44" i="1" s="1"/>
  <c r="G36" i="1"/>
  <c r="G44" i="1" s="1"/>
  <c r="F36" i="1"/>
  <c r="F44" i="1" s="1"/>
  <c r="E36" i="1"/>
  <c r="E44" i="1" s="1"/>
  <c r="D36" i="1"/>
  <c r="D44" i="1" s="1"/>
  <c r="C36" i="1"/>
  <c r="C44" i="1" s="1"/>
  <c r="O21" i="1"/>
  <c r="O250" i="1" s="1"/>
  <c r="N21" i="1"/>
  <c r="N250" i="1" s="1"/>
  <c r="M21" i="1"/>
  <c r="M250" i="1" s="1"/>
  <c r="L21" i="1"/>
  <c r="L250" i="1" s="1"/>
  <c r="K21" i="1"/>
  <c r="K250" i="1" s="1"/>
  <c r="J21" i="1"/>
  <c r="J250" i="1" s="1"/>
  <c r="I21" i="1"/>
  <c r="I250" i="1" s="1"/>
  <c r="H21" i="1"/>
  <c r="H250" i="1" s="1"/>
  <c r="G21" i="1"/>
  <c r="G250" i="1" s="1"/>
  <c r="F21" i="1"/>
  <c r="F250" i="1" s="1"/>
  <c r="E21" i="1"/>
  <c r="E250" i="1" s="1"/>
  <c r="D21" i="1"/>
  <c r="D250" i="1" s="1"/>
  <c r="C21" i="1"/>
  <c r="C250" i="1" s="1"/>
  <c r="O13" i="1"/>
  <c r="O22" i="1" s="1"/>
  <c r="N13" i="1"/>
  <c r="N22" i="1" s="1"/>
  <c r="M13" i="1"/>
  <c r="M249" i="1" s="1"/>
  <c r="L13" i="1"/>
  <c r="L249" i="1" s="1"/>
  <c r="L251" i="1" s="1"/>
  <c r="K13" i="1"/>
  <c r="K22" i="1" s="1"/>
  <c r="J13" i="1"/>
  <c r="J22" i="1" s="1"/>
  <c r="I13" i="1"/>
  <c r="I249" i="1" s="1"/>
  <c r="H13" i="1"/>
  <c r="H249" i="1" s="1"/>
  <c r="H251" i="1" s="1"/>
  <c r="G13" i="1"/>
  <c r="G22" i="1" s="1"/>
  <c r="F13" i="1"/>
  <c r="F22" i="1" s="1"/>
  <c r="E13" i="1"/>
  <c r="E249" i="1" s="1"/>
  <c r="D13" i="1"/>
  <c r="D249" i="1" s="1"/>
  <c r="D251" i="1" s="1"/>
  <c r="C13" i="1"/>
  <c r="C22" i="1" s="1"/>
  <c r="E251" i="1" l="1"/>
  <c r="I251" i="1"/>
  <c r="M251" i="1"/>
  <c r="D22" i="1"/>
  <c r="H22" i="1"/>
  <c r="L22" i="1"/>
  <c r="F249" i="1"/>
  <c r="F251" i="1" s="1"/>
  <c r="J249" i="1"/>
  <c r="J251" i="1" s="1"/>
  <c r="N249" i="1"/>
  <c r="N251" i="1" s="1"/>
  <c r="E22" i="1"/>
  <c r="I22" i="1"/>
  <c r="M22" i="1"/>
  <c r="C249" i="1"/>
  <c r="C251" i="1" s="1"/>
  <c r="G249" i="1"/>
  <c r="G251" i="1" s="1"/>
  <c r="K249" i="1"/>
  <c r="K251" i="1" s="1"/>
  <c r="O249" i="1"/>
  <c r="O251" i="1" s="1"/>
</calcChain>
</file>

<file path=xl/sharedStrings.xml><?xml version="1.0" encoding="utf-8"?>
<sst xmlns="http://schemas.openxmlformats.org/spreadsheetml/2006/main" count="578" uniqueCount="113">
  <si>
    <t xml:space="preserve">  </t>
  </si>
  <si>
    <t xml:space="preserve">Возрастная группа </t>
  </si>
  <si>
    <t>7-11 лет</t>
  </si>
  <si>
    <t>День:</t>
  </si>
  <si>
    <t>понедельник</t>
  </si>
  <si>
    <t>Неделя:</t>
  </si>
  <si>
    <t>№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</si>
  <si>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</si>
  <si>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</si>
  <si>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</si>
  <si>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</si>
  <si>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</si>
  <si>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</si>
  <si>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рец.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</si>
  <si>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</si>
  <si>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</si>
  <si>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</si>
  <si>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</si>
  <si>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</si>
  <si>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</si>
  <si>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</si>
  <si>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</si>
  <si>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</si>
  <si>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</si>
  <si>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</si>
  <si>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</si>
  <si>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ТТК</t>
  </si>
  <si>
    <t>Бутерброд с сыром 25/25</t>
  </si>
  <si>
    <t>Каша жидкая молочная манная с маслом сливочным</t>
  </si>
  <si>
    <t>160</t>
  </si>
  <si>
    <t>Чай с молоком 200/11</t>
  </si>
  <si>
    <t>ПР</t>
  </si>
  <si>
    <t>Фрукт свежий</t>
  </si>
  <si>
    <t>140</t>
  </si>
  <si>
    <t xml:space="preserve">Итого за Завтрак </t>
  </si>
  <si>
    <t>Обед</t>
  </si>
  <si>
    <t>Салат из белокочанной капусты с морковью</t>
  </si>
  <si>
    <t>60</t>
  </si>
  <si>
    <t>Суп картофельный с горохом на говяжьем бульоне</t>
  </si>
  <si>
    <t>200</t>
  </si>
  <si>
    <t>Филе куриное, тушенное в томатном соусе 50/50</t>
  </si>
  <si>
    <t>Каша гречневая рассыпчатая</t>
  </si>
  <si>
    <t>150</t>
  </si>
  <si>
    <t>Чай с шиповником 200/11 *</t>
  </si>
  <si>
    <t>Хлеб ржано-пшеничный "Здоровье"</t>
  </si>
  <si>
    <t>25</t>
  </si>
  <si>
    <t>Итого за Обед</t>
  </si>
  <si>
    <t>Итого за день</t>
  </si>
  <si>
    <t>вторник</t>
  </si>
  <si>
    <t>Подгарнировка из свежих овощей</t>
  </si>
  <si>
    <t>20</t>
  </si>
  <si>
    <t>Макаронные изделия отварные с сыром 150/20</t>
  </si>
  <si>
    <t>Напиток кофейный на молоке 200/11</t>
  </si>
  <si>
    <t>Хлеб пшеничный</t>
  </si>
  <si>
    <t>Кисломолочный продукт</t>
  </si>
  <si>
    <t>100</t>
  </si>
  <si>
    <t>Салат из свеклы с изюмом</t>
  </si>
  <si>
    <t>Суп из овощей на курином бульоне(с брокколи)</t>
  </si>
  <si>
    <t>Жаркое по-домашнему</t>
  </si>
  <si>
    <t>240</t>
  </si>
  <si>
    <t>Компот из кураги 200/11 *</t>
  </si>
  <si>
    <t>среда</t>
  </si>
  <si>
    <t xml:space="preserve">Горошек консервированный прогретый </t>
  </si>
  <si>
    <t>Омлет с сыром  **</t>
  </si>
  <si>
    <t>Какао на молоке 200/11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</si>
  <si>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</si>
  <si>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</si>
  <si>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</si>
  <si>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>Каша рисовая рассыпчатая</t>
  </si>
  <si>
    <t>Компот из свежих яблок с клюквой 200/11 *</t>
  </si>
  <si>
    <t>четверг</t>
  </si>
  <si>
    <t>Бутерброд с маслом сливочным 25/15</t>
  </si>
  <si>
    <t>Плов из птицы</t>
  </si>
  <si>
    <t>Салат из белокочанной капусты с огурцом</t>
  </si>
  <si>
    <t xml:space="preserve">Суп картофельный с крупой и рыбными консервами </t>
  </si>
  <si>
    <t>Печень по-строгоновски 50/50</t>
  </si>
  <si>
    <t>Макароны отварные</t>
  </si>
  <si>
    <t>Компот из ягод свежемороженных 200/11 *</t>
  </si>
  <si>
    <t>пятница</t>
  </si>
  <si>
    <t>Запеканка из творога Нежная</t>
  </si>
  <si>
    <t>Борщ из свежей капусты с картофелем на курином бульоне со сметаной</t>
  </si>
  <si>
    <t>Тефтели из говядины</t>
  </si>
  <si>
    <t>Пюре картофельное</t>
  </si>
  <si>
    <t>Напиток Витаминный 200/11 *</t>
  </si>
  <si>
    <t>суббота</t>
  </si>
  <si>
    <t>Бутерброд с маслом 25/15</t>
  </si>
  <si>
    <t>Каша вязкая молочная из риса и пшена с маслом сливочным</t>
  </si>
  <si>
    <t>Каша вязкая молочная овсянная с маслом сливочным</t>
  </si>
  <si>
    <t>Чай с сахаром 200/11</t>
  </si>
  <si>
    <t xml:space="preserve">Салат из квашенной капусты </t>
  </si>
  <si>
    <t>Суп картофельный с макаронными изделиями на курином бульоне</t>
  </si>
  <si>
    <t>Азу из говядины 50/50</t>
  </si>
  <si>
    <t>Чай с сахаром и лимоном 200/11</t>
  </si>
  <si>
    <t>Салат из свеклы с сыром</t>
  </si>
  <si>
    <t>Щи из свежей капусты с картофелем на курином бульоне</t>
  </si>
  <si>
    <t>Котлета Морячок</t>
  </si>
  <si>
    <t xml:space="preserve">Пюре картофельное </t>
  </si>
  <si>
    <t>Компот из сухофруктов 200/11 *</t>
  </si>
  <si>
    <t xml:space="preserve">Подгарнировка из свежих овощей </t>
  </si>
  <si>
    <t>Омлет натуральный **</t>
  </si>
  <si>
    <t>Гуляш из говядины 50/50</t>
  </si>
  <si>
    <t>Кисель из ягод свежемороженных 200/11 *</t>
  </si>
  <si>
    <t>Сезон</t>
  </si>
  <si>
    <t>осенне-зимний</t>
  </si>
  <si>
    <t xml:space="preserve">четверг </t>
  </si>
  <si>
    <t>Суп Харчо на говяжьем бульоне</t>
  </si>
  <si>
    <t>Компот из свежих яблок 200/11 *</t>
  </si>
  <si>
    <t xml:space="preserve">пятница </t>
  </si>
  <si>
    <t>Запеканка из творога со сгущенным молоком 120/30</t>
  </si>
  <si>
    <t>Биточек куриный</t>
  </si>
  <si>
    <t>Каша вязкая молочная гречневая с маслом сливочным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</si>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</sst>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09">
    <xf numFmtId="0" fontId="0" fillId="0" borderId="0" xfId="0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left" vertical="center" indent="1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/>
    <xf numFmtId="1" fontId="7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1" fontId="5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2" fontId="10" fillId="2" borderId="0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tabSelected="1" workbookViewId="0">
      <selection activeCell="R10" sqref="R10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3" t="s">
        <v>2</v>
      </c>
      <c r="C2" s="4"/>
      <c r="D2" s="5"/>
      <c r="E2" s="5"/>
      <c r="F2" s="5"/>
      <c r="G2" s="5"/>
      <c r="H2" s="6"/>
      <c r="I2" s="6"/>
      <c r="J2" s="7"/>
      <c r="K2" s="7"/>
      <c r="L2" s="7"/>
      <c r="M2" s="7"/>
      <c r="N2" s="7"/>
      <c r="O2" s="7"/>
    </row>
    <row r="3" spans="1:15" x14ac:dyDescent="0.25">
      <c r="A3" s="2" t="s">
        <v>3</v>
      </c>
      <c r="B3" s="3" t="s">
        <v>4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thickBot="1" x14ac:dyDescent="0.3">
      <c r="A4" s="2" t="s">
        <v>5</v>
      </c>
      <c r="B4" s="3">
        <v>1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.75" thickBot="1" x14ac:dyDescent="0.3">
      <c r="A5" s="8" t="s">
        <v>6</v>
      </c>
      <c r="B5" s="9" t="s">
        <v>7</v>
      </c>
      <c r="C5" s="10" t="s">
        <v>8</v>
      </c>
      <c r="D5" s="11" t="s">
        <v>9</v>
      </c>
      <c r="E5" s="11"/>
      <c r="F5" s="11"/>
      <c r="G5" s="10" t="s">
        <v>10</v>
      </c>
      <c r="H5" s="10" t="s">
        <v>11</v>
      </c>
      <c r="I5" s="10"/>
      <c r="J5" s="10"/>
      <c r="K5" s="10"/>
      <c r="L5" s="10" t="s">
        <v>12</v>
      </c>
      <c r="M5" s="10"/>
      <c r="N5" s="10"/>
      <c r="O5" s="10"/>
    </row>
    <row r="6" spans="1:15" ht="15.75" thickBot="1" x14ac:dyDescent="0.3">
      <c r="A6" s="12" t="s">
        <v>13</v>
      </c>
      <c r="B6" s="9"/>
      <c r="C6" s="10"/>
      <c r="D6" s="13" t="s">
        <v>14</v>
      </c>
      <c r="E6" s="13" t="s">
        <v>15</v>
      </c>
      <c r="F6" s="13" t="s">
        <v>16</v>
      </c>
      <c r="G6" s="10"/>
      <c r="H6" s="13" t="s">
        <v>17</v>
      </c>
      <c r="I6" s="13" t="s">
        <v>18</v>
      </c>
      <c r="J6" s="13" t="s">
        <v>19</v>
      </c>
      <c r="K6" s="13" t="s">
        <v>20</v>
      </c>
      <c r="L6" s="13" t="s">
        <v>21</v>
      </c>
      <c r="M6" s="13" t="s">
        <v>22</v>
      </c>
      <c r="N6" s="13" t="s">
        <v>23</v>
      </c>
      <c r="O6" s="13" t="s">
        <v>24</v>
      </c>
    </row>
    <row r="7" spans="1:15" ht="15.75" thickBot="1" x14ac:dyDescent="0.3">
      <c r="A7" s="14">
        <v>1</v>
      </c>
      <c r="B7" s="15">
        <v>2</v>
      </c>
      <c r="C7" s="16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</row>
    <row r="8" spans="1:15" ht="15.75" thickBot="1" x14ac:dyDescent="0.3">
      <c r="A8" s="18" t="s">
        <v>25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5.75" thickBot="1" x14ac:dyDescent="0.3">
      <c r="A9" s="19" t="s">
        <v>26</v>
      </c>
      <c r="B9" s="20" t="s">
        <v>27</v>
      </c>
      <c r="C9" s="21">
        <v>50</v>
      </c>
      <c r="D9" s="22">
        <v>7.68</v>
      </c>
      <c r="E9" s="23">
        <v>8.1300000000000008</v>
      </c>
      <c r="F9" s="22">
        <v>12.75</v>
      </c>
      <c r="G9" s="23">
        <v>154.83000000000001</v>
      </c>
      <c r="H9" s="22">
        <v>0.01</v>
      </c>
      <c r="I9" s="23">
        <v>0.17499999999999999</v>
      </c>
      <c r="J9" s="22">
        <v>6.5000000000000002E-2</v>
      </c>
      <c r="K9" s="23">
        <v>0.125</v>
      </c>
      <c r="L9" s="22">
        <v>220</v>
      </c>
      <c r="M9" s="23">
        <v>125</v>
      </c>
      <c r="N9" s="22">
        <v>8.75</v>
      </c>
      <c r="O9" s="23">
        <v>0.25</v>
      </c>
    </row>
    <row r="10" spans="1:15" ht="90" thickBot="1" x14ac:dyDescent="0.3">
      <c r="A10" s="19">
        <v>181</v>
      </c>
      <c r="B10" s="24" t="s">
        <v>28</v>
      </c>
      <c r="C10" s="21" t="s">
        <v>29</v>
      </c>
      <c r="D10" s="25">
        <v>4.84</v>
      </c>
      <c r="E10" s="25">
        <v>5.64</v>
      </c>
      <c r="F10" s="25">
        <v>25.65</v>
      </c>
      <c r="G10" s="25">
        <v>172.71</v>
      </c>
      <c r="H10" s="25">
        <v>6.5000000000000002E-2</v>
      </c>
      <c r="I10" s="25">
        <v>1.01</v>
      </c>
      <c r="J10" s="25">
        <v>15.616</v>
      </c>
      <c r="K10" s="25">
        <v>0.4</v>
      </c>
      <c r="L10" s="25">
        <v>100.29</v>
      </c>
      <c r="M10" s="25">
        <v>92.58</v>
      </c>
      <c r="N10" s="25">
        <v>15.24</v>
      </c>
      <c r="O10" s="25">
        <v>0.34</v>
      </c>
    </row>
    <row r="11" spans="1:15" ht="15.75" thickBot="1" x14ac:dyDescent="0.3">
      <c r="A11" s="19">
        <v>378</v>
      </c>
      <c r="B11" s="26" t="s">
        <v>30</v>
      </c>
      <c r="C11" s="27">
        <v>200</v>
      </c>
      <c r="D11" s="23">
        <v>1.7</v>
      </c>
      <c r="E11" s="28">
        <v>1.65</v>
      </c>
      <c r="F11" s="23">
        <v>13.4</v>
      </c>
      <c r="G11" s="28">
        <v>75.25</v>
      </c>
      <c r="H11" s="29">
        <v>2.1000000000000001E-2</v>
      </c>
      <c r="I11" s="23">
        <v>0.75</v>
      </c>
      <c r="J11" s="23">
        <v>10.000999999999999</v>
      </c>
      <c r="K11" s="28"/>
      <c r="L11" s="23">
        <v>65.78</v>
      </c>
      <c r="M11" s="28">
        <v>53.74</v>
      </c>
      <c r="N11" s="23">
        <v>11.4</v>
      </c>
      <c r="O11" s="30">
        <v>0.9</v>
      </c>
    </row>
    <row r="12" spans="1:15" ht="15.75" thickBot="1" x14ac:dyDescent="0.3">
      <c r="A12" s="31" t="s">
        <v>31</v>
      </c>
      <c r="B12" s="20" t="s">
        <v>32</v>
      </c>
      <c r="C12" s="21" t="s">
        <v>33</v>
      </c>
      <c r="D12" s="32">
        <v>0.56000000000000005</v>
      </c>
      <c r="E12" s="32">
        <v>0.56000000000000005</v>
      </c>
      <c r="F12" s="17">
        <v>13.72</v>
      </c>
      <c r="G12" s="17">
        <v>62.16</v>
      </c>
      <c r="H12" s="17"/>
      <c r="I12" s="17">
        <v>14</v>
      </c>
      <c r="J12" s="17"/>
      <c r="K12" s="17">
        <v>0.28000000000000003</v>
      </c>
      <c r="L12" s="17">
        <v>22.4</v>
      </c>
      <c r="M12" s="17">
        <v>15.4</v>
      </c>
      <c r="N12" s="17">
        <v>12.6</v>
      </c>
      <c r="O12" s="17">
        <v>3.08</v>
      </c>
    </row>
    <row r="13" spans="1:15" ht="15.75" thickBot="1" x14ac:dyDescent="0.3">
      <c r="A13" s="33" t="s">
        <v>34</v>
      </c>
      <c r="B13" s="33"/>
      <c r="C13" s="34">
        <f t="shared" ref="C13:O13" si="0">C9+C10+C11+C12</f>
        <v>550</v>
      </c>
      <c r="D13" s="34">
        <f t="shared" si="0"/>
        <v>14.78</v>
      </c>
      <c r="E13" s="34">
        <f t="shared" si="0"/>
        <v>15.98</v>
      </c>
      <c r="F13" s="34">
        <f t="shared" si="0"/>
        <v>65.52</v>
      </c>
      <c r="G13" s="34">
        <f t="shared" si="0"/>
        <v>464.95000000000005</v>
      </c>
      <c r="H13" s="34">
        <f t="shared" si="0"/>
        <v>9.6000000000000002E-2</v>
      </c>
      <c r="I13" s="34">
        <f t="shared" si="0"/>
        <v>15.935</v>
      </c>
      <c r="J13" s="34">
        <f t="shared" si="0"/>
        <v>25.681999999999999</v>
      </c>
      <c r="K13" s="34">
        <f t="shared" si="0"/>
        <v>0.80500000000000005</v>
      </c>
      <c r="L13" s="34">
        <f t="shared" si="0"/>
        <v>408.47</v>
      </c>
      <c r="M13" s="34">
        <f t="shared" si="0"/>
        <v>286.71999999999997</v>
      </c>
      <c r="N13" s="34">
        <f t="shared" si="0"/>
        <v>47.99</v>
      </c>
      <c r="O13" s="34">
        <f t="shared" si="0"/>
        <v>4.57</v>
      </c>
    </row>
    <row r="14" spans="1:15" ht="15.75" thickBot="1" x14ac:dyDescent="0.3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5.75" thickBot="1" x14ac:dyDescent="0.3">
      <c r="A15" s="19">
        <v>45</v>
      </c>
      <c r="B15" s="20" t="s">
        <v>36</v>
      </c>
      <c r="C15" s="21" t="s">
        <v>37</v>
      </c>
      <c r="D15" s="36">
        <v>0.92</v>
      </c>
      <c r="E15" s="19">
        <v>3.05</v>
      </c>
      <c r="F15" s="36">
        <v>5.62</v>
      </c>
      <c r="G15" s="19">
        <v>53.61</v>
      </c>
      <c r="H15" s="36">
        <v>1.7999999999999999E-2</v>
      </c>
      <c r="I15" s="19">
        <v>21.43</v>
      </c>
      <c r="J15" s="36"/>
      <c r="K15" s="19">
        <v>1.391</v>
      </c>
      <c r="L15" s="36">
        <v>24.27</v>
      </c>
      <c r="M15" s="19">
        <v>17.93</v>
      </c>
      <c r="N15" s="36">
        <v>9.8000000000000007</v>
      </c>
      <c r="O15" s="19">
        <v>0.33</v>
      </c>
    </row>
    <row r="16" spans="1:15" ht="90" thickBot="1" x14ac:dyDescent="0.3">
      <c r="A16" s="19">
        <v>102</v>
      </c>
      <c r="B16" s="24" t="s">
        <v>38</v>
      </c>
      <c r="C16" s="21" t="s">
        <v>39</v>
      </c>
      <c r="D16" s="32">
        <v>5.63</v>
      </c>
      <c r="E16" s="32">
        <v>5.24</v>
      </c>
      <c r="F16" s="32">
        <v>15.42</v>
      </c>
      <c r="G16" s="32">
        <v>131.32</v>
      </c>
      <c r="H16" s="32">
        <v>0.20100000000000001</v>
      </c>
      <c r="I16" s="32">
        <v>9.1999999999999993</v>
      </c>
      <c r="J16" s="32"/>
      <c r="K16" s="32">
        <v>1.93</v>
      </c>
      <c r="L16" s="32">
        <v>23.28</v>
      </c>
      <c r="M16" s="32">
        <v>78.73</v>
      </c>
      <c r="N16" s="32">
        <v>28.69</v>
      </c>
      <c r="O16" s="32">
        <v>1.69</v>
      </c>
    </row>
    <row r="17" spans="1:15" ht="90" thickBot="1" x14ac:dyDescent="0.3">
      <c r="A17" s="19">
        <v>580</v>
      </c>
      <c r="B17" s="37" t="s">
        <v>40</v>
      </c>
      <c r="C17" s="21">
        <v>100</v>
      </c>
      <c r="D17" s="32">
        <v>11.95</v>
      </c>
      <c r="E17" s="17">
        <v>12.36</v>
      </c>
      <c r="F17" s="17">
        <v>2.79</v>
      </c>
      <c r="G17" s="17">
        <v>170.22</v>
      </c>
      <c r="H17" s="17">
        <v>1.4999999999999999E-2</v>
      </c>
      <c r="I17" s="17">
        <v>1.31</v>
      </c>
      <c r="J17" s="17">
        <v>4.4139999999999997</v>
      </c>
      <c r="K17" s="17">
        <v>0.11899999999999999</v>
      </c>
      <c r="L17" s="17">
        <v>3.35</v>
      </c>
      <c r="M17" s="17">
        <v>6.601</v>
      </c>
      <c r="N17" s="17">
        <v>12.92</v>
      </c>
      <c r="O17" s="17">
        <v>0.21</v>
      </c>
    </row>
    <row r="18" spans="1:15" ht="15.75" thickBot="1" x14ac:dyDescent="0.3">
      <c r="A18" s="19">
        <v>171</v>
      </c>
      <c r="B18" s="20" t="s">
        <v>41</v>
      </c>
      <c r="C18" s="21" t="s">
        <v>42</v>
      </c>
      <c r="D18" s="38">
        <v>8.73</v>
      </c>
      <c r="E18" s="38">
        <v>5.9</v>
      </c>
      <c r="F18" s="17">
        <v>39.46</v>
      </c>
      <c r="G18" s="17">
        <v>245.91</v>
      </c>
      <c r="H18" s="17">
        <v>0.29699999999999999</v>
      </c>
      <c r="I18" s="17"/>
      <c r="J18" s="17">
        <v>0.02</v>
      </c>
      <c r="K18" s="17">
        <v>0.60199999999999998</v>
      </c>
      <c r="L18" s="17">
        <v>15</v>
      </c>
      <c r="M18" s="17">
        <v>207.12</v>
      </c>
      <c r="N18" s="17">
        <v>138</v>
      </c>
      <c r="O18" s="17">
        <v>4.63</v>
      </c>
    </row>
    <row r="19" spans="1:15" ht="15.75" thickBot="1" x14ac:dyDescent="0.3">
      <c r="A19" s="19">
        <v>376</v>
      </c>
      <c r="B19" s="20" t="s">
        <v>43</v>
      </c>
      <c r="C19" s="21">
        <v>200</v>
      </c>
      <c r="D19" s="32">
        <v>0.3</v>
      </c>
      <c r="E19" s="32">
        <v>0.09</v>
      </c>
      <c r="F19" s="32">
        <v>12.5</v>
      </c>
      <c r="G19" s="32">
        <v>52.03</v>
      </c>
      <c r="H19" s="32">
        <v>3.0000000000000001E-3</v>
      </c>
      <c r="I19" s="32">
        <v>30.1</v>
      </c>
      <c r="J19" s="32">
        <v>2.5000000000000001E-2</v>
      </c>
      <c r="K19" s="32">
        <v>0.114</v>
      </c>
      <c r="L19" s="32">
        <v>7.08</v>
      </c>
      <c r="M19" s="32">
        <v>8.75</v>
      </c>
      <c r="N19" s="32">
        <v>4.91</v>
      </c>
      <c r="O19" s="32">
        <v>0.94</v>
      </c>
    </row>
    <row r="20" spans="1:15" ht="15.75" thickBot="1" x14ac:dyDescent="0.3">
      <c r="A20" s="39" t="s">
        <v>31</v>
      </c>
      <c r="B20" s="20" t="s">
        <v>44</v>
      </c>
      <c r="C20" s="21" t="s">
        <v>45</v>
      </c>
      <c r="D20" s="32">
        <v>1.73</v>
      </c>
      <c r="E20" s="32">
        <v>0.24</v>
      </c>
      <c r="F20" s="32">
        <v>12.61</v>
      </c>
      <c r="G20" s="32">
        <v>59.38</v>
      </c>
      <c r="H20" s="32">
        <v>0.04</v>
      </c>
      <c r="I20" s="32">
        <v>0</v>
      </c>
      <c r="J20" s="32">
        <v>0.15</v>
      </c>
      <c r="K20" s="32">
        <v>0.56999999999999995</v>
      </c>
      <c r="L20" s="32">
        <v>8.16</v>
      </c>
      <c r="M20" s="32">
        <v>48</v>
      </c>
      <c r="N20" s="32">
        <v>12.61</v>
      </c>
      <c r="O20" s="32">
        <v>1.1000000000000001</v>
      </c>
    </row>
    <row r="21" spans="1:15" ht="15.75" thickBot="1" x14ac:dyDescent="0.3">
      <c r="A21" s="33" t="s">
        <v>46</v>
      </c>
      <c r="B21" s="33"/>
      <c r="C21" s="34">
        <f>C15+C16+C17+C18+C19+C20</f>
        <v>735</v>
      </c>
      <c r="D21" s="40">
        <f t="shared" ref="D21:O21" si="1">SUM(D15:D20)</f>
        <v>29.26</v>
      </c>
      <c r="E21" s="41">
        <f t="shared" si="1"/>
        <v>26.879999999999995</v>
      </c>
      <c r="F21" s="41">
        <f t="shared" si="1"/>
        <v>88.399999999999991</v>
      </c>
      <c r="G21" s="41">
        <f t="shared" si="1"/>
        <v>712.46999999999991</v>
      </c>
      <c r="H21" s="41">
        <f t="shared" si="1"/>
        <v>0.57399999999999995</v>
      </c>
      <c r="I21" s="41">
        <f t="shared" si="1"/>
        <v>62.04</v>
      </c>
      <c r="J21" s="41">
        <f t="shared" si="1"/>
        <v>4.609</v>
      </c>
      <c r="K21" s="41">
        <f t="shared" si="1"/>
        <v>4.726</v>
      </c>
      <c r="L21" s="41">
        <f t="shared" si="1"/>
        <v>81.14</v>
      </c>
      <c r="M21" s="41">
        <f t="shared" si="1"/>
        <v>367.13099999999997</v>
      </c>
      <c r="N21" s="41">
        <f t="shared" si="1"/>
        <v>206.93</v>
      </c>
      <c r="O21" s="41">
        <f t="shared" si="1"/>
        <v>8.8999999999999986</v>
      </c>
    </row>
    <row r="22" spans="1:15" ht="15.75" thickBot="1" x14ac:dyDescent="0.3">
      <c r="A22" s="33" t="s">
        <v>47</v>
      </c>
      <c r="B22" s="33"/>
      <c r="C22" s="42">
        <f t="shared" ref="C22:O22" si="2">C13+C21</f>
        <v>1285</v>
      </c>
      <c r="D22" s="43">
        <f t="shared" si="2"/>
        <v>44.04</v>
      </c>
      <c r="E22" s="44">
        <f t="shared" si="2"/>
        <v>42.86</v>
      </c>
      <c r="F22" s="44">
        <f t="shared" si="2"/>
        <v>153.91999999999999</v>
      </c>
      <c r="G22" s="44">
        <f t="shared" si="2"/>
        <v>1177.42</v>
      </c>
      <c r="H22" s="44">
        <f t="shared" si="2"/>
        <v>0.66999999999999993</v>
      </c>
      <c r="I22" s="44">
        <f t="shared" si="2"/>
        <v>77.974999999999994</v>
      </c>
      <c r="J22" s="44">
        <f t="shared" si="2"/>
        <v>30.290999999999997</v>
      </c>
      <c r="K22" s="44">
        <f t="shared" si="2"/>
        <v>5.5309999999999997</v>
      </c>
      <c r="L22" s="44">
        <f t="shared" si="2"/>
        <v>489.61</v>
      </c>
      <c r="M22" s="44">
        <f t="shared" si="2"/>
        <v>653.85099999999989</v>
      </c>
      <c r="N22" s="44">
        <f t="shared" si="2"/>
        <v>254.92000000000002</v>
      </c>
      <c r="O22" s="42">
        <f t="shared" si="2"/>
        <v>13.469999999999999</v>
      </c>
    </row>
    <row r="23" spans="1:15" x14ac:dyDescent="0.25">
      <c r="A23" s="2" t="s">
        <v>1</v>
      </c>
      <c r="B23" s="3" t="s">
        <v>2</v>
      </c>
      <c r="C23" s="4"/>
      <c r="D23" s="5"/>
      <c r="E23" s="5"/>
      <c r="F23" s="5"/>
      <c r="G23" s="5"/>
      <c r="H23" s="6"/>
      <c r="I23" s="6"/>
      <c r="J23" s="7"/>
      <c r="K23" s="7"/>
      <c r="L23" s="7"/>
      <c r="M23" s="7"/>
      <c r="N23" s="7"/>
      <c r="O23" s="7"/>
    </row>
    <row r="24" spans="1:15" x14ac:dyDescent="0.25">
      <c r="A24" s="2" t="s">
        <v>3</v>
      </c>
      <c r="B24" s="3" t="s">
        <v>48</v>
      </c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5.75" thickBot="1" x14ac:dyDescent="0.3">
      <c r="A25" s="2" t="s">
        <v>5</v>
      </c>
      <c r="B25" s="3">
        <v>1</v>
      </c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8" t="s">
        <v>6</v>
      </c>
      <c r="B26" s="9" t="s">
        <v>7</v>
      </c>
      <c r="C26" s="10" t="s">
        <v>8</v>
      </c>
      <c r="D26" s="11" t="s">
        <v>9</v>
      </c>
      <c r="E26" s="11"/>
      <c r="F26" s="11"/>
      <c r="G26" s="10" t="s">
        <v>10</v>
      </c>
      <c r="H26" s="10" t="s">
        <v>11</v>
      </c>
      <c r="I26" s="10"/>
      <c r="J26" s="10"/>
      <c r="K26" s="10"/>
      <c r="L26" s="10" t="s">
        <v>12</v>
      </c>
      <c r="M26" s="10"/>
      <c r="N26" s="10"/>
      <c r="O26" s="10"/>
    </row>
    <row r="27" spans="1:15" ht="15.75" thickBot="1" x14ac:dyDescent="0.3">
      <c r="A27" s="12" t="s">
        <v>13</v>
      </c>
      <c r="B27" s="9"/>
      <c r="C27" s="10"/>
      <c r="D27" s="13" t="s">
        <v>14</v>
      </c>
      <c r="E27" s="13" t="s">
        <v>15</v>
      </c>
      <c r="F27" s="13" t="s">
        <v>16</v>
      </c>
      <c r="G27" s="10"/>
      <c r="H27" s="13" t="s">
        <v>17</v>
      </c>
      <c r="I27" s="13" t="s">
        <v>18</v>
      </c>
      <c r="J27" s="13" t="s">
        <v>19</v>
      </c>
      <c r="K27" s="13" t="s">
        <v>20</v>
      </c>
      <c r="L27" s="13" t="s">
        <v>21</v>
      </c>
      <c r="M27" s="13" t="s">
        <v>22</v>
      </c>
      <c r="N27" s="13" t="s">
        <v>23</v>
      </c>
      <c r="O27" s="13" t="s">
        <v>24</v>
      </c>
    </row>
    <row r="28" spans="1:15" ht="15.75" thickBot="1" x14ac:dyDescent="0.3">
      <c r="A28" s="14">
        <v>1</v>
      </c>
      <c r="B28" s="15">
        <v>2</v>
      </c>
      <c r="C28" s="19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  <c r="J28" s="17">
        <v>10</v>
      </c>
      <c r="K28" s="17">
        <v>11</v>
      </c>
      <c r="L28" s="17">
        <v>12</v>
      </c>
      <c r="M28" s="17">
        <v>13</v>
      </c>
      <c r="N28" s="17">
        <v>14</v>
      </c>
      <c r="O28" s="17">
        <v>15</v>
      </c>
    </row>
    <row r="29" spans="1:15" ht="15.75" thickBot="1" x14ac:dyDescent="0.3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15.75" thickBot="1" x14ac:dyDescent="0.3">
      <c r="A30" s="19">
        <v>71</v>
      </c>
      <c r="B30" s="20" t="s">
        <v>49</v>
      </c>
      <c r="C30" s="21" t="s">
        <v>50</v>
      </c>
      <c r="D30" s="17">
        <v>0.13</v>
      </c>
      <c r="E30" s="17">
        <v>1.35</v>
      </c>
      <c r="F30" s="17">
        <v>0.36</v>
      </c>
      <c r="G30" s="17">
        <v>14.13</v>
      </c>
      <c r="H30" s="17">
        <v>6.0000000000000001E-3</v>
      </c>
      <c r="I30" s="17">
        <v>1.33</v>
      </c>
      <c r="J30" s="17"/>
      <c r="K30" s="17">
        <v>0.6</v>
      </c>
      <c r="L30" s="17">
        <v>3</v>
      </c>
      <c r="M30" s="17">
        <v>5.7</v>
      </c>
      <c r="N30" s="17">
        <v>2.66</v>
      </c>
      <c r="O30" s="17">
        <v>0.1</v>
      </c>
    </row>
    <row r="31" spans="1:15" ht="15.75" thickBot="1" x14ac:dyDescent="0.3">
      <c r="A31" s="19" t="s">
        <v>26</v>
      </c>
      <c r="B31" s="45" t="s">
        <v>51</v>
      </c>
      <c r="C31" s="21">
        <v>170</v>
      </c>
      <c r="D31" s="17">
        <v>10.29</v>
      </c>
      <c r="E31" s="17">
        <v>10.19</v>
      </c>
      <c r="F31" s="17">
        <v>36.020000000000003</v>
      </c>
      <c r="G31" s="17">
        <v>276.93</v>
      </c>
      <c r="H31" s="17">
        <v>9.5000000000000001E-2</v>
      </c>
      <c r="I31" s="17">
        <v>0.14000000000000001</v>
      </c>
      <c r="J31" s="17">
        <v>7.1999999999999995E-2</v>
      </c>
      <c r="K31" s="17">
        <v>0.91500000000000004</v>
      </c>
      <c r="L31" s="17">
        <v>186.89</v>
      </c>
      <c r="M31" s="17">
        <v>145.87</v>
      </c>
      <c r="N31" s="17">
        <v>15.16</v>
      </c>
      <c r="O31" s="17">
        <v>1.03</v>
      </c>
    </row>
    <row r="32" spans="1:15" ht="15.75" thickBot="1" x14ac:dyDescent="0.3">
      <c r="A32" s="19">
        <v>379</v>
      </c>
      <c r="B32" s="26" t="s">
        <v>52</v>
      </c>
      <c r="C32" s="21">
        <v>200</v>
      </c>
      <c r="D32" s="17">
        <v>3.53</v>
      </c>
      <c r="E32" s="17">
        <v>3.21</v>
      </c>
      <c r="F32" s="17">
        <v>19.48</v>
      </c>
      <c r="G32" s="17">
        <v>120.9</v>
      </c>
      <c r="H32" s="17">
        <v>0.02</v>
      </c>
      <c r="I32" s="17">
        <v>0.6</v>
      </c>
      <c r="J32" s="17">
        <v>1.4999999999999999E-2</v>
      </c>
      <c r="K32" s="17"/>
      <c r="L32" s="17">
        <v>121.33</v>
      </c>
      <c r="M32" s="17">
        <v>91</v>
      </c>
      <c r="N32" s="17">
        <v>14</v>
      </c>
      <c r="O32" s="17">
        <v>0.13</v>
      </c>
    </row>
    <row r="33" spans="1:15" ht="15.75" thickBot="1" x14ac:dyDescent="0.3">
      <c r="A33" s="31" t="s">
        <v>31</v>
      </c>
      <c r="B33" s="46" t="s">
        <v>53</v>
      </c>
      <c r="C33" s="21" t="s">
        <v>45</v>
      </c>
      <c r="D33" s="32">
        <v>2.92</v>
      </c>
      <c r="E33" s="32">
        <v>0.24</v>
      </c>
      <c r="F33" s="17">
        <v>11.95</v>
      </c>
      <c r="G33" s="17">
        <v>58.14</v>
      </c>
      <c r="H33" s="17">
        <v>0.1</v>
      </c>
      <c r="I33" s="17">
        <v>4.9000000000000002E-2</v>
      </c>
      <c r="J33" s="17">
        <v>0</v>
      </c>
      <c r="K33" s="17">
        <v>0</v>
      </c>
      <c r="L33" s="17">
        <v>30.92</v>
      </c>
      <c r="M33" s="17">
        <v>31.88</v>
      </c>
      <c r="N33" s="17">
        <v>20.03</v>
      </c>
      <c r="O33" s="17">
        <v>0.89</v>
      </c>
    </row>
    <row r="34" spans="1:15" ht="15.75" thickBot="1" x14ac:dyDescent="0.3">
      <c r="A34" s="31" t="s">
        <v>31</v>
      </c>
      <c r="B34" s="20" t="s">
        <v>54</v>
      </c>
      <c r="C34" s="21" t="s">
        <v>55</v>
      </c>
      <c r="D34" s="38">
        <v>2.5</v>
      </c>
      <c r="E34" s="38">
        <v>1.2</v>
      </c>
      <c r="F34" s="38">
        <v>13.1</v>
      </c>
      <c r="G34" s="38">
        <v>73</v>
      </c>
      <c r="H34" s="38"/>
      <c r="I34" s="38"/>
      <c r="J34" s="38"/>
      <c r="K34" s="38">
        <v>2.25</v>
      </c>
      <c r="L34" s="38"/>
      <c r="M34" s="38"/>
      <c r="N34" s="38"/>
      <c r="O34" s="38">
        <v>0.18</v>
      </c>
    </row>
    <row r="35" spans="1:15" ht="15.75" thickBot="1" x14ac:dyDescent="0.3">
      <c r="A35" s="19"/>
      <c r="B35" s="47"/>
      <c r="C35" s="23"/>
      <c r="D35" s="19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5.75" thickBot="1" x14ac:dyDescent="0.3">
      <c r="A36" s="48" t="s">
        <v>34</v>
      </c>
      <c r="B36" s="48"/>
      <c r="C36" s="34">
        <f t="shared" ref="C36:O36" si="3">C30+C31+C32+C33+C34</f>
        <v>515</v>
      </c>
      <c r="D36" s="34">
        <f t="shared" si="3"/>
        <v>19.369999999999997</v>
      </c>
      <c r="E36" s="34">
        <f t="shared" si="3"/>
        <v>16.190000000000001</v>
      </c>
      <c r="F36" s="34">
        <f t="shared" si="3"/>
        <v>80.91</v>
      </c>
      <c r="G36" s="34">
        <f t="shared" si="3"/>
        <v>543.1</v>
      </c>
      <c r="H36" s="34">
        <f t="shared" si="3"/>
        <v>0.22100000000000003</v>
      </c>
      <c r="I36" s="34">
        <f t="shared" si="3"/>
        <v>2.1190000000000002</v>
      </c>
      <c r="J36" s="34">
        <f t="shared" si="3"/>
        <v>8.6999999999999994E-2</v>
      </c>
      <c r="K36" s="34">
        <f t="shared" si="3"/>
        <v>3.7650000000000001</v>
      </c>
      <c r="L36" s="34">
        <f t="shared" si="3"/>
        <v>342.14</v>
      </c>
      <c r="M36" s="34">
        <f t="shared" si="3"/>
        <v>274.45</v>
      </c>
      <c r="N36" s="34">
        <f t="shared" si="3"/>
        <v>51.85</v>
      </c>
      <c r="O36" s="34">
        <f t="shared" si="3"/>
        <v>2.3300000000000005</v>
      </c>
    </row>
    <row r="37" spans="1:15" ht="15.75" thickBot="1" x14ac:dyDescent="0.3">
      <c r="A37" s="18" t="s">
        <v>35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5.75" thickBot="1" x14ac:dyDescent="0.3">
      <c r="A38" s="19">
        <v>51</v>
      </c>
      <c r="B38" s="49" t="s">
        <v>56</v>
      </c>
      <c r="C38" s="21" t="s">
        <v>37</v>
      </c>
      <c r="D38" s="32">
        <v>0.95</v>
      </c>
      <c r="E38" s="32">
        <v>41.1</v>
      </c>
      <c r="F38" s="32">
        <v>11.86</v>
      </c>
      <c r="G38" s="32">
        <v>88.14</v>
      </c>
      <c r="H38" s="32">
        <v>2.7E-2</v>
      </c>
      <c r="I38" s="32">
        <v>4.5</v>
      </c>
      <c r="J38" s="32"/>
      <c r="K38" s="32">
        <v>1.865</v>
      </c>
      <c r="L38" s="32">
        <v>26.25</v>
      </c>
      <c r="M38" s="32">
        <v>34.909999999999997</v>
      </c>
      <c r="N38" s="32">
        <v>14.94</v>
      </c>
      <c r="O38" s="32">
        <v>0.99</v>
      </c>
    </row>
    <row r="39" spans="1:15" ht="77.25" thickBot="1" x14ac:dyDescent="0.3">
      <c r="A39" s="19" t="s">
        <v>26</v>
      </c>
      <c r="B39" s="50" t="s">
        <v>57</v>
      </c>
      <c r="C39" s="51" t="s">
        <v>39</v>
      </c>
      <c r="D39" s="17">
        <v>2.86</v>
      </c>
      <c r="E39" s="17">
        <v>4.66</v>
      </c>
      <c r="F39" s="38">
        <v>6.11</v>
      </c>
      <c r="G39" s="17">
        <v>87.33</v>
      </c>
      <c r="H39" s="38">
        <v>7.0999999999999994E-2</v>
      </c>
      <c r="I39" s="17">
        <v>9.51</v>
      </c>
      <c r="J39" s="38">
        <v>2.5000000000000001E-2</v>
      </c>
      <c r="K39" s="15">
        <v>0.19600000000000001</v>
      </c>
      <c r="L39" s="14">
        <v>15.27</v>
      </c>
      <c r="M39" s="17">
        <v>59.59</v>
      </c>
      <c r="N39" s="38">
        <v>15.98</v>
      </c>
      <c r="O39" s="17">
        <v>0.71</v>
      </c>
    </row>
    <row r="40" spans="1:15" ht="15.75" thickBot="1" x14ac:dyDescent="0.3">
      <c r="A40" s="19">
        <v>259</v>
      </c>
      <c r="B40" s="49" t="s">
        <v>58</v>
      </c>
      <c r="C40" s="21" t="s">
        <v>59</v>
      </c>
      <c r="D40" s="17">
        <v>19.47</v>
      </c>
      <c r="E40" s="15">
        <v>30.48</v>
      </c>
      <c r="F40" s="19">
        <v>24.91</v>
      </c>
      <c r="G40" s="15">
        <v>451.83</v>
      </c>
      <c r="H40" s="19">
        <v>0.71</v>
      </c>
      <c r="I40" s="15">
        <v>32.049999999999997</v>
      </c>
      <c r="J40" s="19">
        <v>2E-3</v>
      </c>
      <c r="K40" s="15">
        <v>4.0010000000000003</v>
      </c>
      <c r="L40" s="14">
        <v>35.520000000000003</v>
      </c>
      <c r="M40" s="15">
        <v>284.87</v>
      </c>
      <c r="N40" s="19">
        <v>63.39</v>
      </c>
      <c r="O40" s="17">
        <v>2.65</v>
      </c>
    </row>
    <row r="41" spans="1:15" ht="15.75" thickBot="1" x14ac:dyDescent="0.3">
      <c r="A41" s="19">
        <v>348</v>
      </c>
      <c r="B41" s="26" t="s">
        <v>60</v>
      </c>
      <c r="C41" s="51">
        <v>200</v>
      </c>
      <c r="D41" s="38">
        <v>1.04</v>
      </c>
      <c r="E41" s="52">
        <v>0.06</v>
      </c>
      <c r="F41" s="53">
        <v>21.18</v>
      </c>
      <c r="G41" s="52">
        <v>89.41</v>
      </c>
      <c r="H41" s="53">
        <v>0.02</v>
      </c>
      <c r="I41" s="52">
        <v>0.8</v>
      </c>
      <c r="J41" s="53">
        <v>0.11700000000000001</v>
      </c>
      <c r="K41" s="52">
        <v>1.1000000000000001</v>
      </c>
      <c r="L41" s="53">
        <v>32.33</v>
      </c>
      <c r="M41" s="52">
        <v>29.2</v>
      </c>
      <c r="N41" s="53">
        <v>21</v>
      </c>
      <c r="O41" s="38">
        <v>0.67</v>
      </c>
    </row>
    <row r="42" spans="1:15" ht="15.75" thickBot="1" x14ac:dyDescent="0.3">
      <c r="A42" s="31" t="s">
        <v>31</v>
      </c>
      <c r="B42" s="45" t="s">
        <v>44</v>
      </c>
      <c r="C42" s="21" t="s">
        <v>45</v>
      </c>
      <c r="D42" s="32">
        <v>1.73</v>
      </c>
      <c r="E42" s="32">
        <v>0.24</v>
      </c>
      <c r="F42" s="32">
        <v>12.61</v>
      </c>
      <c r="G42" s="32">
        <v>59.38</v>
      </c>
      <c r="H42" s="32">
        <v>0.04</v>
      </c>
      <c r="I42" s="32">
        <v>0</v>
      </c>
      <c r="J42" s="32">
        <v>0.15</v>
      </c>
      <c r="K42" s="32">
        <v>0.56999999999999995</v>
      </c>
      <c r="L42" s="32">
        <v>8.16</v>
      </c>
      <c r="M42" s="32">
        <v>48</v>
      </c>
      <c r="N42" s="32">
        <v>12.61</v>
      </c>
      <c r="O42" s="32">
        <v>1.1000000000000001</v>
      </c>
    </row>
    <row r="43" spans="1:15" ht="15.75" thickBot="1" x14ac:dyDescent="0.3">
      <c r="A43" s="48" t="s">
        <v>46</v>
      </c>
      <c r="B43" s="48"/>
      <c r="C43" s="54">
        <f>C38+C39+C40+C41+C42</f>
        <v>725</v>
      </c>
      <c r="D43" s="55">
        <f t="shared" ref="D43:O43" si="4">SUM(D38:D42)</f>
        <v>26.049999999999997</v>
      </c>
      <c r="E43" s="56">
        <f t="shared" si="4"/>
        <v>76.540000000000006</v>
      </c>
      <c r="F43" s="56">
        <f t="shared" si="4"/>
        <v>76.67</v>
      </c>
      <c r="G43" s="56">
        <f t="shared" si="4"/>
        <v>776.08999999999992</v>
      </c>
      <c r="H43" s="56">
        <f t="shared" si="4"/>
        <v>0.86799999999999999</v>
      </c>
      <c r="I43" s="56">
        <f t="shared" si="4"/>
        <v>46.859999999999992</v>
      </c>
      <c r="J43" s="56">
        <f t="shared" si="4"/>
        <v>0.29400000000000004</v>
      </c>
      <c r="K43" s="56">
        <f t="shared" si="4"/>
        <v>7.7320000000000011</v>
      </c>
      <c r="L43" s="56">
        <f t="shared" si="4"/>
        <v>117.52999999999999</v>
      </c>
      <c r="M43" s="56">
        <f t="shared" si="4"/>
        <v>456.57</v>
      </c>
      <c r="N43" s="56">
        <f t="shared" si="4"/>
        <v>127.92</v>
      </c>
      <c r="O43" s="56">
        <f t="shared" si="4"/>
        <v>6.1199999999999992</v>
      </c>
    </row>
    <row r="44" spans="1:15" ht="15.75" thickBot="1" x14ac:dyDescent="0.3">
      <c r="A44" s="33" t="s">
        <v>47</v>
      </c>
      <c r="B44" s="33"/>
      <c r="C44" s="41">
        <f t="shared" ref="C44:O44" si="5">C36+C43</f>
        <v>1240</v>
      </c>
      <c r="D44" s="55">
        <f t="shared" si="5"/>
        <v>45.419999999999995</v>
      </c>
      <c r="E44" s="55">
        <f t="shared" si="5"/>
        <v>92.73</v>
      </c>
      <c r="F44" s="55">
        <f t="shared" si="5"/>
        <v>157.57999999999998</v>
      </c>
      <c r="G44" s="55">
        <f t="shared" si="5"/>
        <v>1319.19</v>
      </c>
      <c r="H44" s="55">
        <f t="shared" si="5"/>
        <v>1.089</v>
      </c>
      <c r="I44" s="55">
        <f t="shared" si="5"/>
        <v>48.978999999999992</v>
      </c>
      <c r="J44" s="55">
        <f t="shared" si="5"/>
        <v>0.38100000000000001</v>
      </c>
      <c r="K44" s="55">
        <f t="shared" si="5"/>
        <v>11.497000000000002</v>
      </c>
      <c r="L44" s="55">
        <f t="shared" si="5"/>
        <v>459.66999999999996</v>
      </c>
      <c r="M44" s="55">
        <f t="shared" si="5"/>
        <v>731.02</v>
      </c>
      <c r="N44" s="55">
        <f t="shared" si="5"/>
        <v>179.77</v>
      </c>
      <c r="O44" s="55">
        <f t="shared" si="5"/>
        <v>8.4499999999999993</v>
      </c>
    </row>
    <row r="45" spans="1:15" x14ac:dyDescent="0.25">
      <c r="A45" s="2" t="s">
        <v>1</v>
      </c>
      <c r="B45" s="3" t="s">
        <v>2</v>
      </c>
      <c r="C45" s="4"/>
      <c r="D45" s="5"/>
      <c r="E45" s="5"/>
      <c r="F45" s="5"/>
      <c r="G45" s="5"/>
      <c r="H45" s="6"/>
      <c r="I45" s="6"/>
      <c r="J45" s="57"/>
      <c r="K45" s="57"/>
      <c r="L45" s="57"/>
      <c r="M45" s="57"/>
      <c r="N45" s="57"/>
      <c r="O45" s="57"/>
    </row>
    <row r="46" spans="1:15" x14ac:dyDescent="0.25">
      <c r="A46" s="2" t="s">
        <v>3</v>
      </c>
      <c r="B46" s="3" t="s">
        <v>61</v>
      </c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5.75" thickBot="1" x14ac:dyDescent="0.3">
      <c r="A47" s="2" t="s">
        <v>5</v>
      </c>
      <c r="B47" s="3">
        <v>1</v>
      </c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5.75" thickBot="1" x14ac:dyDescent="0.3">
      <c r="A48" s="8" t="s">
        <v>6</v>
      </c>
      <c r="B48" s="9" t="s">
        <v>7</v>
      </c>
      <c r="C48" s="10" t="s">
        <v>8</v>
      </c>
      <c r="D48" s="11" t="s">
        <v>9</v>
      </c>
      <c r="E48" s="11"/>
      <c r="F48" s="11"/>
      <c r="G48" s="10" t="s">
        <v>10</v>
      </c>
      <c r="H48" s="10" t="s">
        <v>11</v>
      </c>
      <c r="I48" s="10"/>
      <c r="J48" s="10"/>
      <c r="K48" s="10"/>
      <c r="L48" s="10" t="s">
        <v>12</v>
      </c>
      <c r="M48" s="10"/>
      <c r="N48" s="10"/>
      <c r="O48" s="10"/>
    </row>
    <row r="49" spans="1:15" ht="15.75" thickBot="1" x14ac:dyDescent="0.3">
      <c r="A49" s="12" t="s">
        <v>13</v>
      </c>
      <c r="B49" s="9"/>
      <c r="C49" s="10"/>
      <c r="D49" s="13" t="s">
        <v>14</v>
      </c>
      <c r="E49" s="13" t="s">
        <v>15</v>
      </c>
      <c r="F49" s="13" t="s">
        <v>16</v>
      </c>
      <c r="G49" s="10"/>
      <c r="H49" s="13" t="s">
        <v>17</v>
      </c>
      <c r="I49" s="13" t="s">
        <v>18</v>
      </c>
      <c r="J49" s="13" t="s">
        <v>19</v>
      </c>
      <c r="K49" s="13" t="s">
        <v>20</v>
      </c>
      <c r="L49" s="13" t="s">
        <v>21</v>
      </c>
      <c r="M49" s="13" t="s">
        <v>22</v>
      </c>
      <c r="N49" s="13" t="s">
        <v>23</v>
      </c>
      <c r="O49" s="13" t="s">
        <v>24</v>
      </c>
    </row>
    <row r="50" spans="1:15" ht="15.75" thickBot="1" x14ac:dyDescent="0.3">
      <c r="A50" s="14">
        <v>1</v>
      </c>
      <c r="B50" s="15">
        <v>2</v>
      </c>
      <c r="C50" s="19">
        <v>3</v>
      </c>
      <c r="D50" s="17">
        <v>4</v>
      </c>
      <c r="E50" s="17">
        <v>5</v>
      </c>
      <c r="F50" s="17">
        <v>6</v>
      </c>
      <c r="G50" s="17">
        <v>7</v>
      </c>
      <c r="H50" s="17">
        <v>8</v>
      </c>
      <c r="I50" s="17">
        <v>9</v>
      </c>
      <c r="J50" s="17">
        <v>10</v>
      </c>
      <c r="K50" s="17">
        <v>11</v>
      </c>
      <c r="L50" s="17">
        <v>12</v>
      </c>
      <c r="M50" s="17">
        <v>13</v>
      </c>
      <c r="N50" s="17">
        <v>14</v>
      </c>
      <c r="O50" s="17">
        <v>15</v>
      </c>
    </row>
    <row r="51" spans="1:15" ht="15.75" thickBot="1" x14ac:dyDescent="0.3">
      <c r="A51" s="18" t="s">
        <v>25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5.75" thickBot="1" x14ac:dyDescent="0.3">
      <c r="A52" s="19">
        <v>131</v>
      </c>
      <c r="B52" s="20" t="s">
        <v>62</v>
      </c>
      <c r="C52" s="21" t="s">
        <v>50</v>
      </c>
      <c r="D52" s="19">
        <v>0.62</v>
      </c>
      <c r="E52" s="32">
        <v>0.04</v>
      </c>
      <c r="F52" s="32">
        <v>1.3</v>
      </c>
      <c r="G52" s="32">
        <v>8.0399999999999991</v>
      </c>
      <c r="H52" s="32">
        <v>2.1999999999999999E-2</v>
      </c>
      <c r="I52" s="32">
        <v>2</v>
      </c>
      <c r="J52" s="32"/>
      <c r="K52" s="32">
        <v>0.04</v>
      </c>
      <c r="L52" s="32">
        <v>4</v>
      </c>
      <c r="M52" s="32">
        <v>12.4</v>
      </c>
      <c r="N52" s="32">
        <v>4.2</v>
      </c>
      <c r="O52" s="32">
        <v>0.14000000000000001</v>
      </c>
    </row>
    <row r="53" spans="1:15" ht="39" thickBot="1" x14ac:dyDescent="0.3">
      <c r="A53" s="19" t="s">
        <v>26</v>
      </c>
      <c r="B53" s="37" t="s">
        <v>63</v>
      </c>
      <c r="C53" s="21" t="s">
        <v>42</v>
      </c>
      <c r="D53" s="17">
        <v>18.52</v>
      </c>
      <c r="E53" s="17">
        <v>22.24</v>
      </c>
      <c r="F53" s="17">
        <v>2.5499999999999998</v>
      </c>
      <c r="G53" s="17">
        <v>284.45</v>
      </c>
      <c r="H53" s="17">
        <v>9.4E-2</v>
      </c>
      <c r="I53" s="17">
        <v>0.63</v>
      </c>
      <c r="J53" s="17">
        <v>7.9219999999999997</v>
      </c>
      <c r="K53" s="17">
        <v>0.75</v>
      </c>
      <c r="L53" s="17">
        <v>278.18</v>
      </c>
      <c r="M53" s="17">
        <v>328.08</v>
      </c>
      <c r="N53" s="17">
        <v>24.32</v>
      </c>
      <c r="O53" s="17">
        <v>2.75</v>
      </c>
    </row>
    <row r="54" spans="1:15" ht="15.75" thickBot="1" x14ac:dyDescent="0.3">
      <c r="A54" s="19">
        <v>382</v>
      </c>
      <c r="B54" s="26" t="s">
        <v>64</v>
      </c>
      <c r="C54" s="58">
        <v>200</v>
      </c>
      <c r="D54" s="17">
        <v>3.97</v>
      </c>
      <c r="E54" s="17">
        <v>3.8</v>
      </c>
      <c r="F54" s="17">
        <v>16.09</v>
      </c>
      <c r="G54" s="17">
        <v>114.43</v>
      </c>
      <c r="H54" s="17">
        <v>2.4E-2</v>
      </c>
      <c r="I54" s="17">
        <v>0.6</v>
      </c>
      <c r="J54" s="17">
        <v>1.4999999999999999E-2</v>
      </c>
      <c r="K54" s="17">
        <v>1.2E-2</v>
      </c>
      <c r="L54" s="17">
        <v>126.45</v>
      </c>
      <c r="M54" s="17">
        <v>117.2</v>
      </c>
      <c r="N54" s="17">
        <v>31</v>
      </c>
      <c r="O54" s="17">
        <v>1.01</v>
      </c>
    </row>
    <row r="55" spans="1:15" ht="15.75" thickBot="1" x14ac:dyDescent="0.3">
      <c r="A55" s="31" t="s">
        <v>31</v>
      </c>
      <c r="B55" s="46" t="s">
        <v>53</v>
      </c>
      <c r="C55" s="21" t="s">
        <v>45</v>
      </c>
      <c r="D55" s="32">
        <v>2.92</v>
      </c>
      <c r="E55" s="32">
        <v>0.24</v>
      </c>
      <c r="F55" s="17">
        <v>11.95</v>
      </c>
      <c r="G55" s="17">
        <v>58.14</v>
      </c>
      <c r="H55" s="17">
        <v>0.1</v>
      </c>
      <c r="I55" s="17">
        <v>4.9000000000000002E-2</v>
      </c>
      <c r="J55" s="17">
        <v>0</v>
      </c>
      <c r="K55" s="17">
        <v>0</v>
      </c>
      <c r="L55" s="17">
        <v>30.92</v>
      </c>
      <c r="M55" s="17">
        <v>31.88</v>
      </c>
      <c r="N55" s="17">
        <v>20.03</v>
      </c>
      <c r="O55" s="17">
        <v>0.89</v>
      </c>
    </row>
    <row r="56" spans="1:15" ht="15.75" thickBot="1" x14ac:dyDescent="0.3">
      <c r="A56" s="19" t="s">
        <v>31</v>
      </c>
      <c r="B56" s="20" t="s">
        <v>32</v>
      </c>
      <c r="C56" s="21" t="s">
        <v>33</v>
      </c>
      <c r="D56" s="32">
        <v>0.56000000000000005</v>
      </c>
      <c r="E56" s="32">
        <v>0.56000000000000005</v>
      </c>
      <c r="F56" s="17">
        <v>13.72</v>
      </c>
      <c r="G56" s="17">
        <v>62.16</v>
      </c>
      <c r="H56" s="17"/>
      <c r="I56" s="17">
        <v>14</v>
      </c>
      <c r="J56" s="17"/>
      <c r="K56" s="17">
        <v>0.28000000000000003</v>
      </c>
      <c r="L56" s="17">
        <v>22.4</v>
      </c>
      <c r="M56" s="17">
        <v>15.4</v>
      </c>
      <c r="N56" s="17">
        <v>12.6</v>
      </c>
      <c r="O56" s="17">
        <v>3.08</v>
      </c>
    </row>
    <row r="57" spans="1:15" ht="15.75" thickBot="1" x14ac:dyDescent="0.3">
      <c r="A57" s="33" t="s">
        <v>34</v>
      </c>
      <c r="B57" s="33"/>
      <c r="C57" s="59">
        <f t="shared" ref="C57:O57" si="6">C52+C53+C55+C56+C54</f>
        <v>535</v>
      </c>
      <c r="D57" s="59">
        <f t="shared" si="6"/>
        <v>26.59</v>
      </c>
      <c r="E57" s="59">
        <f t="shared" si="6"/>
        <v>26.879999999999995</v>
      </c>
      <c r="F57" s="59">
        <f t="shared" si="6"/>
        <v>45.61</v>
      </c>
      <c r="G57" s="59">
        <f t="shared" si="6"/>
        <v>527.22</v>
      </c>
      <c r="H57" s="59">
        <f t="shared" si="6"/>
        <v>0.24</v>
      </c>
      <c r="I57" s="59">
        <f t="shared" si="6"/>
        <v>17.279</v>
      </c>
      <c r="J57" s="59">
        <f t="shared" si="6"/>
        <v>7.9369999999999994</v>
      </c>
      <c r="K57" s="59">
        <f t="shared" si="6"/>
        <v>1.0820000000000001</v>
      </c>
      <c r="L57" s="59">
        <f t="shared" si="6"/>
        <v>461.95</v>
      </c>
      <c r="M57" s="59">
        <f t="shared" si="6"/>
        <v>504.95999999999992</v>
      </c>
      <c r="N57" s="59">
        <f t="shared" si="6"/>
        <v>92.15</v>
      </c>
      <c r="O57" s="59">
        <f t="shared" si="6"/>
        <v>7.87</v>
      </c>
    </row>
    <row r="58" spans="1:15" ht="15.75" thickBot="1" x14ac:dyDescent="0.3">
      <c r="A58" s="35" t="s">
        <v>35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1:15" ht="15.75" thickBot="1" x14ac:dyDescent="0.3">
      <c r="A59" s="19">
        <v>62</v>
      </c>
      <c r="B59" s="49" t="s">
        <v>65</v>
      </c>
      <c r="C59" s="21">
        <v>60</v>
      </c>
      <c r="D59" s="32">
        <v>0.78</v>
      </c>
      <c r="E59" s="32">
        <v>5.0599999999999996</v>
      </c>
      <c r="F59" s="32">
        <v>4.1399999999999997</v>
      </c>
      <c r="G59" s="32">
        <v>65.180000000000007</v>
      </c>
      <c r="H59" s="32">
        <v>3.5999999999999997E-2</v>
      </c>
      <c r="I59" s="32">
        <v>3</v>
      </c>
      <c r="J59" s="32"/>
      <c r="K59" s="32">
        <v>2.44</v>
      </c>
      <c r="L59" s="32">
        <v>16.2</v>
      </c>
      <c r="M59" s="32">
        <v>33.1</v>
      </c>
      <c r="N59" s="32">
        <v>22.8</v>
      </c>
      <c r="O59" s="32">
        <v>0.42</v>
      </c>
    </row>
    <row r="60" spans="1:15" ht="90" thickBot="1" x14ac:dyDescent="0.3">
      <c r="A60" s="19">
        <v>96</v>
      </c>
      <c r="B60" s="50" t="s">
        <v>66</v>
      </c>
      <c r="C60" s="21" t="s">
        <v>39</v>
      </c>
      <c r="D60" s="38">
        <v>3.19</v>
      </c>
      <c r="E60" s="38">
        <v>7.27</v>
      </c>
      <c r="F60" s="38">
        <v>13.86</v>
      </c>
      <c r="G60" s="38">
        <v>133.6</v>
      </c>
      <c r="H60" s="38">
        <v>8.8999999999999996E-2</v>
      </c>
      <c r="I60" s="38">
        <v>13.38</v>
      </c>
      <c r="J60" s="38">
        <v>1.4999999999999999E-2</v>
      </c>
      <c r="K60" s="38">
        <v>1.9550000000000001</v>
      </c>
      <c r="L60" s="38">
        <v>22.53</v>
      </c>
      <c r="M60" s="38">
        <v>75.459999999999994</v>
      </c>
      <c r="N60" s="38">
        <v>22.84</v>
      </c>
      <c r="O60" s="38">
        <v>0.89</v>
      </c>
    </row>
    <row r="61" spans="1:15" ht="51.75" thickBot="1" x14ac:dyDescent="0.3">
      <c r="A61" s="19">
        <v>268</v>
      </c>
      <c r="B61" s="50" t="s">
        <v>67</v>
      </c>
      <c r="C61" s="21" t="s">
        <v>55</v>
      </c>
      <c r="D61" s="19">
        <v>14.67</v>
      </c>
      <c r="E61" s="32">
        <v>23.14</v>
      </c>
      <c r="F61" s="32">
        <v>16.75</v>
      </c>
      <c r="G61" s="32">
        <v>333.96</v>
      </c>
      <c r="H61" s="32">
        <v>0.48699999999999999</v>
      </c>
      <c r="I61" s="32">
        <v>1</v>
      </c>
      <c r="J61" s="32">
        <v>1E-3</v>
      </c>
      <c r="K61" s="32">
        <v>2.831</v>
      </c>
      <c r="L61" s="32">
        <v>33.24</v>
      </c>
      <c r="M61" s="32">
        <v>163.02000000000001</v>
      </c>
      <c r="N61" s="32">
        <v>23.46</v>
      </c>
      <c r="O61" s="32">
        <v>1.39</v>
      </c>
    </row>
    <row r="62" spans="1:15" ht="51.75" thickBot="1" x14ac:dyDescent="0.3">
      <c r="A62" s="19">
        <v>171</v>
      </c>
      <c r="B62" s="60" t="s">
        <v>68</v>
      </c>
      <c r="C62" s="21" t="s">
        <v>42</v>
      </c>
      <c r="D62" s="38">
        <v>4.3899999999999997</v>
      </c>
      <c r="E62" s="52">
        <v>4.97</v>
      </c>
      <c r="F62" s="53">
        <v>45.96</v>
      </c>
      <c r="G62" s="52">
        <v>246.11</v>
      </c>
      <c r="H62" s="53">
        <v>0.05</v>
      </c>
      <c r="I62" s="52"/>
      <c r="J62" s="53">
        <v>2.4E-2</v>
      </c>
      <c r="K62" s="52">
        <v>0.308</v>
      </c>
      <c r="L62" s="53">
        <v>6.4</v>
      </c>
      <c r="M62" s="52">
        <v>94.8</v>
      </c>
      <c r="N62" s="53">
        <v>31</v>
      </c>
      <c r="O62" s="38">
        <v>0.63</v>
      </c>
    </row>
    <row r="63" spans="1:15" ht="64.5" thickBot="1" x14ac:dyDescent="0.3">
      <c r="A63" s="19" t="s">
        <v>26</v>
      </c>
      <c r="B63" s="61" t="s">
        <v>69</v>
      </c>
      <c r="C63" s="21">
        <v>200</v>
      </c>
      <c r="D63" s="19">
        <v>0.14000000000000001</v>
      </c>
      <c r="E63" s="32">
        <v>0.14000000000000001</v>
      </c>
      <c r="F63" s="32">
        <v>14.41</v>
      </c>
      <c r="G63" s="32">
        <v>59.45</v>
      </c>
      <c r="H63" s="32">
        <v>0.11</v>
      </c>
      <c r="I63" s="32">
        <v>3.5</v>
      </c>
      <c r="J63" s="32"/>
      <c r="K63" s="32">
        <v>7.0000000000000007E-2</v>
      </c>
      <c r="L63" s="32">
        <v>5.93</v>
      </c>
      <c r="M63" s="32">
        <v>3.85</v>
      </c>
      <c r="N63" s="32">
        <v>3.15</v>
      </c>
      <c r="O63" s="32">
        <v>0.8</v>
      </c>
    </row>
    <row r="64" spans="1:15" ht="15.75" thickBot="1" x14ac:dyDescent="0.3">
      <c r="A64" s="31" t="s">
        <v>31</v>
      </c>
      <c r="B64" s="20" t="s">
        <v>44</v>
      </c>
      <c r="C64" s="21" t="s">
        <v>45</v>
      </c>
      <c r="D64" s="32">
        <v>1.73</v>
      </c>
      <c r="E64" s="32">
        <v>0.24</v>
      </c>
      <c r="F64" s="32">
        <v>12.61</v>
      </c>
      <c r="G64" s="32">
        <v>59.38</v>
      </c>
      <c r="H64" s="32">
        <v>0.04</v>
      </c>
      <c r="I64" s="32">
        <v>0</v>
      </c>
      <c r="J64" s="32">
        <v>0.15</v>
      </c>
      <c r="K64" s="32">
        <v>0.56999999999999995</v>
      </c>
      <c r="L64" s="32">
        <v>8.16</v>
      </c>
      <c r="M64" s="32">
        <v>48</v>
      </c>
      <c r="N64" s="32">
        <v>12.61</v>
      </c>
      <c r="O64" s="32">
        <v>1.1000000000000001</v>
      </c>
    </row>
    <row r="65" spans="1:15" ht="15.75" thickBot="1" x14ac:dyDescent="0.3">
      <c r="A65" s="33" t="s">
        <v>46</v>
      </c>
      <c r="B65" s="33"/>
      <c r="C65" s="21">
        <f>C59+C60+C61+C62+C63+C64</f>
        <v>735</v>
      </c>
      <c r="D65" s="17">
        <f t="shared" ref="D65:O65" si="7">SUM(D59:D64)</f>
        <v>24.900000000000002</v>
      </c>
      <c r="E65" s="17">
        <f t="shared" si="7"/>
        <v>40.82</v>
      </c>
      <c r="F65" s="17">
        <f t="shared" si="7"/>
        <v>107.73</v>
      </c>
      <c r="G65" s="17">
        <f t="shared" si="7"/>
        <v>897.68000000000006</v>
      </c>
      <c r="H65" s="17">
        <f t="shared" si="7"/>
        <v>0.81200000000000006</v>
      </c>
      <c r="I65" s="17">
        <f t="shared" si="7"/>
        <v>20.880000000000003</v>
      </c>
      <c r="J65" s="17">
        <f t="shared" si="7"/>
        <v>0.19</v>
      </c>
      <c r="K65" s="17">
        <f t="shared" si="7"/>
        <v>8.1739999999999995</v>
      </c>
      <c r="L65" s="17">
        <f t="shared" si="7"/>
        <v>92.460000000000008</v>
      </c>
      <c r="M65" s="17">
        <f t="shared" si="7"/>
        <v>418.23000000000008</v>
      </c>
      <c r="N65" s="17">
        <f t="shared" si="7"/>
        <v>115.86</v>
      </c>
      <c r="O65" s="17">
        <f t="shared" si="7"/>
        <v>5.23</v>
      </c>
    </row>
    <row r="66" spans="1:15" ht="15.75" thickBot="1" x14ac:dyDescent="0.3">
      <c r="A66" s="33" t="s">
        <v>47</v>
      </c>
      <c r="B66" s="33"/>
      <c r="C66" s="41">
        <f t="shared" ref="C66:O66" si="8">C57+C65</f>
        <v>1270</v>
      </c>
      <c r="D66" s="62">
        <f t="shared" si="8"/>
        <v>51.49</v>
      </c>
      <c r="E66" s="55">
        <f t="shared" si="8"/>
        <v>67.699999999999989</v>
      </c>
      <c r="F66" s="55">
        <f t="shared" si="8"/>
        <v>153.34</v>
      </c>
      <c r="G66" s="55">
        <f t="shared" si="8"/>
        <v>1424.9</v>
      </c>
      <c r="H66" s="17">
        <f t="shared" si="8"/>
        <v>1.052</v>
      </c>
      <c r="I66" s="17">
        <f t="shared" si="8"/>
        <v>38.159000000000006</v>
      </c>
      <c r="J66" s="17">
        <f t="shared" si="8"/>
        <v>8.1269999999999989</v>
      </c>
      <c r="K66" s="17">
        <f t="shared" si="8"/>
        <v>9.2560000000000002</v>
      </c>
      <c r="L66" s="17">
        <f t="shared" si="8"/>
        <v>554.41</v>
      </c>
      <c r="M66" s="17">
        <f t="shared" si="8"/>
        <v>923.19</v>
      </c>
      <c r="N66" s="17">
        <f t="shared" si="8"/>
        <v>208.01</v>
      </c>
      <c r="O66" s="17">
        <f t="shared" si="8"/>
        <v>13.100000000000001</v>
      </c>
    </row>
    <row r="67" spans="1:15" x14ac:dyDescent="0.25">
      <c r="A67" s="2" t="s">
        <v>1</v>
      </c>
      <c r="B67" s="3" t="s">
        <v>2</v>
      </c>
      <c r="C67" s="4"/>
      <c r="D67" s="5"/>
      <c r="E67" s="5"/>
      <c r="F67" s="5"/>
      <c r="G67" s="5"/>
      <c r="H67" s="63"/>
      <c r="I67" s="63"/>
      <c r="J67" s="57"/>
      <c r="K67" s="57"/>
      <c r="L67" s="57"/>
      <c r="M67" s="57"/>
      <c r="N67" s="57"/>
      <c r="O67" s="57"/>
    </row>
    <row r="68" spans="1:15" x14ac:dyDescent="0.25">
      <c r="A68" s="2" t="s">
        <v>3</v>
      </c>
      <c r="B68" s="3" t="s">
        <v>70</v>
      </c>
      <c r="C68" s="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5.75" thickBot="1" x14ac:dyDescent="0.3">
      <c r="A69" s="2" t="s">
        <v>5</v>
      </c>
      <c r="B69" s="3">
        <v>1</v>
      </c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5.75" thickBot="1" x14ac:dyDescent="0.3">
      <c r="A70" s="8" t="s">
        <v>6</v>
      </c>
      <c r="B70" s="9" t="s">
        <v>7</v>
      </c>
      <c r="C70" s="10" t="s">
        <v>8</v>
      </c>
      <c r="D70" s="11" t="s">
        <v>9</v>
      </c>
      <c r="E70" s="11"/>
      <c r="F70" s="11"/>
      <c r="G70" s="10" t="s">
        <v>10</v>
      </c>
      <c r="H70" s="10" t="s">
        <v>11</v>
      </c>
      <c r="I70" s="10"/>
      <c r="J70" s="10"/>
      <c r="K70" s="10"/>
      <c r="L70" s="10" t="s">
        <v>12</v>
      </c>
      <c r="M70" s="10"/>
      <c r="N70" s="10"/>
      <c r="O70" s="10"/>
    </row>
    <row r="71" spans="1:15" ht="15.75" thickBot="1" x14ac:dyDescent="0.3">
      <c r="A71" s="12" t="s">
        <v>13</v>
      </c>
      <c r="B71" s="9"/>
      <c r="C71" s="10"/>
      <c r="D71" s="13" t="s">
        <v>14</v>
      </c>
      <c r="E71" s="13" t="s">
        <v>15</v>
      </c>
      <c r="F71" s="13" t="s">
        <v>16</v>
      </c>
      <c r="G71" s="10"/>
      <c r="H71" s="13" t="s">
        <v>17</v>
      </c>
      <c r="I71" s="13" t="s">
        <v>18</v>
      </c>
      <c r="J71" s="13" t="s">
        <v>19</v>
      </c>
      <c r="K71" s="13" t="s">
        <v>20</v>
      </c>
      <c r="L71" s="13" t="s">
        <v>21</v>
      </c>
      <c r="M71" s="13" t="s">
        <v>22</v>
      </c>
      <c r="N71" s="13" t="s">
        <v>23</v>
      </c>
      <c r="O71" s="13" t="s">
        <v>24</v>
      </c>
    </row>
    <row r="72" spans="1:15" ht="15.75" thickBot="1" x14ac:dyDescent="0.3">
      <c r="A72" s="14">
        <v>1</v>
      </c>
      <c r="B72" s="15">
        <v>2</v>
      </c>
      <c r="C72" s="16">
        <v>3</v>
      </c>
      <c r="D72" s="17">
        <v>4</v>
      </c>
      <c r="E72" s="17">
        <v>5</v>
      </c>
      <c r="F72" s="17">
        <v>6</v>
      </c>
      <c r="G72" s="17">
        <v>7</v>
      </c>
      <c r="H72" s="17">
        <v>8</v>
      </c>
      <c r="I72" s="17">
        <v>9</v>
      </c>
      <c r="J72" s="17">
        <v>10</v>
      </c>
      <c r="K72" s="17">
        <v>11</v>
      </c>
      <c r="L72" s="17">
        <v>12</v>
      </c>
      <c r="M72" s="17">
        <v>13</v>
      </c>
      <c r="N72" s="17">
        <v>14</v>
      </c>
      <c r="O72" s="17">
        <v>15</v>
      </c>
    </row>
    <row r="73" spans="1:15" ht="15.75" thickBot="1" x14ac:dyDescent="0.3">
      <c r="A73" s="18" t="s">
        <v>25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ht="15.75" thickBot="1" x14ac:dyDescent="0.3">
      <c r="A74" s="19" t="s">
        <v>26</v>
      </c>
      <c r="B74" s="20" t="s">
        <v>71</v>
      </c>
      <c r="C74" s="21">
        <v>40</v>
      </c>
      <c r="D74" s="32">
        <v>2</v>
      </c>
      <c r="E74" s="32">
        <v>11.63</v>
      </c>
      <c r="F74" s="32">
        <v>12.95</v>
      </c>
      <c r="G74" s="32">
        <v>165.39</v>
      </c>
      <c r="H74" s="36">
        <v>2E-3</v>
      </c>
      <c r="I74" s="19"/>
      <c r="J74" s="32">
        <v>0.06</v>
      </c>
      <c r="K74" s="32">
        <v>0.15</v>
      </c>
      <c r="L74" s="32">
        <v>3.6</v>
      </c>
      <c r="M74" s="32">
        <v>4.5</v>
      </c>
      <c r="N74" s="32"/>
      <c r="O74" s="32">
        <v>0.03</v>
      </c>
    </row>
    <row r="75" spans="1:15" ht="15.75" thickBot="1" x14ac:dyDescent="0.3">
      <c r="A75" s="64">
        <v>265</v>
      </c>
      <c r="B75" s="65" t="s">
        <v>72</v>
      </c>
      <c r="C75" s="66" t="s">
        <v>59</v>
      </c>
      <c r="D75" s="30">
        <v>6.52</v>
      </c>
      <c r="E75" s="30">
        <v>10.42</v>
      </c>
      <c r="F75" s="30">
        <v>43.98</v>
      </c>
      <c r="G75" s="30">
        <v>295.8</v>
      </c>
      <c r="H75" s="30">
        <v>8.2000000000000003E-2</v>
      </c>
      <c r="I75" s="30">
        <v>7.48</v>
      </c>
      <c r="J75" s="30">
        <v>7.07</v>
      </c>
      <c r="K75" s="30">
        <v>3.9849999999999999</v>
      </c>
      <c r="L75" s="30">
        <v>14.53</v>
      </c>
      <c r="M75" s="30">
        <v>101.95</v>
      </c>
      <c r="N75" s="30">
        <v>56.23</v>
      </c>
      <c r="O75" s="30">
        <v>1.1599999999999999</v>
      </c>
    </row>
    <row r="76" spans="1:15" ht="15.75" thickBot="1" x14ac:dyDescent="0.3">
      <c r="A76" s="19">
        <v>378</v>
      </c>
      <c r="B76" s="26" t="s">
        <v>30</v>
      </c>
      <c r="C76" s="27">
        <v>200</v>
      </c>
      <c r="D76" s="23">
        <v>1.7</v>
      </c>
      <c r="E76" s="28">
        <v>1.65</v>
      </c>
      <c r="F76" s="23">
        <v>13.4</v>
      </c>
      <c r="G76" s="28">
        <v>75.25</v>
      </c>
      <c r="H76" s="29">
        <v>2.1000000000000001E-2</v>
      </c>
      <c r="I76" s="23">
        <v>0.75</v>
      </c>
      <c r="J76" s="23">
        <v>10.000999999999999</v>
      </c>
      <c r="K76" s="28"/>
      <c r="L76" s="23">
        <v>65.78</v>
      </c>
      <c r="M76" s="28">
        <v>53.74</v>
      </c>
      <c r="N76" s="23">
        <v>11.4</v>
      </c>
      <c r="O76" s="30">
        <v>0.9</v>
      </c>
    </row>
    <row r="77" spans="1:15" ht="39" thickBot="1" x14ac:dyDescent="0.3">
      <c r="A77" s="31" t="s">
        <v>31</v>
      </c>
      <c r="B77" s="37" t="s">
        <v>54</v>
      </c>
      <c r="C77" s="67" t="s">
        <v>55</v>
      </c>
      <c r="D77" s="30">
        <v>2.5</v>
      </c>
      <c r="E77" s="30">
        <v>1.2</v>
      </c>
      <c r="F77" s="30">
        <v>13.1</v>
      </c>
      <c r="G77" s="30">
        <v>73</v>
      </c>
      <c r="H77" s="30"/>
      <c r="I77" s="30"/>
      <c r="J77" s="30"/>
      <c r="K77" s="30">
        <v>2.25</v>
      </c>
      <c r="L77" s="30"/>
      <c r="M77" s="30"/>
      <c r="N77" s="30"/>
      <c r="O77" s="30">
        <v>0.18</v>
      </c>
    </row>
    <row r="78" spans="1:15" ht="15.75" thickBot="1" x14ac:dyDescent="0.3">
      <c r="A78" s="33" t="s">
        <v>34</v>
      </c>
      <c r="B78" s="33"/>
      <c r="C78" s="34">
        <f t="shared" ref="C78:O78" si="9">C74+C75+C76+C77</f>
        <v>580</v>
      </c>
      <c r="D78" s="34">
        <f t="shared" si="9"/>
        <v>12.719999999999999</v>
      </c>
      <c r="E78" s="34">
        <f t="shared" si="9"/>
        <v>24.9</v>
      </c>
      <c r="F78" s="34">
        <f t="shared" si="9"/>
        <v>83.429999999999993</v>
      </c>
      <c r="G78" s="34">
        <f t="shared" si="9"/>
        <v>609.44000000000005</v>
      </c>
      <c r="H78" s="34">
        <f t="shared" si="9"/>
        <v>0.10500000000000001</v>
      </c>
      <c r="I78" s="34">
        <f t="shared" si="9"/>
        <v>8.23</v>
      </c>
      <c r="J78" s="34">
        <f t="shared" si="9"/>
        <v>17.131</v>
      </c>
      <c r="K78" s="34">
        <f t="shared" si="9"/>
        <v>6.3849999999999998</v>
      </c>
      <c r="L78" s="34">
        <f t="shared" si="9"/>
        <v>83.91</v>
      </c>
      <c r="M78" s="34">
        <f t="shared" si="9"/>
        <v>160.19</v>
      </c>
      <c r="N78" s="34">
        <f t="shared" si="9"/>
        <v>67.63</v>
      </c>
      <c r="O78" s="34">
        <f t="shared" si="9"/>
        <v>2.27</v>
      </c>
    </row>
    <row r="79" spans="1:15" ht="15.75" thickBot="1" x14ac:dyDescent="0.3">
      <c r="A79" s="35" t="s">
        <v>35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5.75" thickBot="1" x14ac:dyDescent="0.3">
      <c r="A80" s="19" t="s">
        <v>26</v>
      </c>
      <c r="B80" s="49" t="s">
        <v>73</v>
      </c>
      <c r="C80" s="21" t="s">
        <v>37</v>
      </c>
      <c r="D80" s="15">
        <v>0.85</v>
      </c>
      <c r="E80" s="19">
        <v>3.06</v>
      </c>
      <c r="F80" s="15">
        <v>5.59</v>
      </c>
      <c r="G80" s="19">
        <v>53.27</v>
      </c>
      <c r="H80" s="15">
        <v>2.1000000000000001E-2</v>
      </c>
      <c r="I80" s="19">
        <v>16.920000000000002</v>
      </c>
      <c r="J80" s="15"/>
      <c r="K80" s="39">
        <v>1.41</v>
      </c>
      <c r="L80" s="19">
        <v>21.83</v>
      </c>
      <c r="M80" s="32">
        <v>21</v>
      </c>
      <c r="N80" s="15">
        <v>11.48</v>
      </c>
      <c r="O80" s="19">
        <v>0.36</v>
      </c>
    </row>
    <row r="81" spans="1:15" ht="15.75" thickBot="1" x14ac:dyDescent="0.3">
      <c r="A81" s="19">
        <v>245</v>
      </c>
      <c r="B81" s="49" t="s">
        <v>74</v>
      </c>
      <c r="C81" s="21" t="s">
        <v>39</v>
      </c>
      <c r="D81" s="17">
        <v>1.47</v>
      </c>
      <c r="E81" s="17">
        <v>2.27</v>
      </c>
      <c r="F81" s="38">
        <v>11.26</v>
      </c>
      <c r="G81" s="38">
        <v>71.319999999999993</v>
      </c>
      <c r="H81" s="38">
        <v>8.3000000000000004E-2</v>
      </c>
      <c r="I81" s="38">
        <v>13.4</v>
      </c>
      <c r="J81" s="38"/>
      <c r="K81" s="52">
        <v>1.004</v>
      </c>
      <c r="L81" s="53">
        <v>11.72</v>
      </c>
      <c r="M81" s="38">
        <v>46.08</v>
      </c>
      <c r="N81" s="38">
        <v>19.48</v>
      </c>
      <c r="O81" s="38">
        <v>0.69</v>
      </c>
    </row>
    <row r="82" spans="1:15" ht="15.75" thickBot="1" x14ac:dyDescent="0.3">
      <c r="A82" s="19">
        <v>261</v>
      </c>
      <c r="B82" s="26" t="s">
        <v>75</v>
      </c>
      <c r="C82" s="23">
        <v>100</v>
      </c>
      <c r="D82" s="32">
        <v>13.77</v>
      </c>
      <c r="E82" s="32">
        <v>10.11</v>
      </c>
      <c r="F82" s="32">
        <v>9.06</v>
      </c>
      <c r="G82" s="32">
        <v>182.33</v>
      </c>
      <c r="H82" s="36">
        <v>0.22900000000000001</v>
      </c>
      <c r="I82" s="19">
        <v>23.47</v>
      </c>
      <c r="J82" s="32">
        <v>58.238</v>
      </c>
      <c r="K82" s="32">
        <v>2.992</v>
      </c>
      <c r="L82" s="32">
        <v>17.97</v>
      </c>
      <c r="M82" s="32">
        <v>236.26</v>
      </c>
      <c r="N82" s="32">
        <v>14.86</v>
      </c>
      <c r="O82" s="32">
        <v>5.01</v>
      </c>
    </row>
    <row r="83" spans="1:15" ht="39" thickBot="1" x14ac:dyDescent="0.3">
      <c r="A83" s="19">
        <v>202</v>
      </c>
      <c r="B83" s="24" t="s">
        <v>76</v>
      </c>
      <c r="C83" s="21" t="s">
        <v>42</v>
      </c>
      <c r="D83" s="32">
        <v>5.65</v>
      </c>
      <c r="E83" s="32">
        <v>4.29</v>
      </c>
      <c r="F83" s="32">
        <v>36.020000000000003</v>
      </c>
      <c r="G83" s="32">
        <v>205.27</v>
      </c>
      <c r="H83" s="32">
        <v>8.6999999999999994E-2</v>
      </c>
      <c r="I83" s="32"/>
      <c r="J83" s="32">
        <v>0.02</v>
      </c>
      <c r="K83" s="32">
        <v>0.81499999999999995</v>
      </c>
      <c r="L83" s="32">
        <v>10.89</v>
      </c>
      <c r="M83" s="32">
        <v>45.87</v>
      </c>
      <c r="N83" s="32">
        <v>8.16</v>
      </c>
      <c r="O83" s="32">
        <v>0.83</v>
      </c>
    </row>
    <row r="84" spans="1:15" ht="64.5" thickBot="1" x14ac:dyDescent="0.3">
      <c r="A84" s="19">
        <v>342</v>
      </c>
      <c r="B84" s="60" t="s">
        <v>77</v>
      </c>
      <c r="C84" s="66">
        <v>200</v>
      </c>
      <c r="D84" s="32">
        <v>0.18</v>
      </c>
      <c r="E84" s="17">
        <v>0.06</v>
      </c>
      <c r="F84" s="17">
        <v>12.56</v>
      </c>
      <c r="G84" s="17">
        <v>51.46</v>
      </c>
      <c r="H84" s="17"/>
      <c r="I84" s="17"/>
      <c r="J84" s="17"/>
      <c r="K84" s="17"/>
      <c r="L84" s="17">
        <v>0.33</v>
      </c>
      <c r="M84" s="17"/>
      <c r="N84" s="17"/>
      <c r="O84" s="17">
        <v>0.03</v>
      </c>
    </row>
    <row r="85" spans="1:15" ht="15.75" thickBot="1" x14ac:dyDescent="0.3">
      <c r="A85" s="19" t="s">
        <v>31</v>
      </c>
      <c r="B85" s="20" t="s">
        <v>44</v>
      </c>
      <c r="C85" s="21" t="s">
        <v>45</v>
      </c>
      <c r="D85" s="32">
        <v>1.73</v>
      </c>
      <c r="E85" s="32">
        <v>0.24</v>
      </c>
      <c r="F85" s="32">
        <v>12.61</v>
      </c>
      <c r="G85" s="32">
        <v>59.38</v>
      </c>
      <c r="H85" s="32">
        <v>0.04</v>
      </c>
      <c r="I85" s="32">
        <v>0</v>
      </c>
      <c r="J85" s="32">
        <v>0.15</v>
      </c>
      <c r="K85" s="32">
        <v>0.56999999999999995</v>
      </c>
      <c r="L85" s="32">
        <v>8.16</v>
      </c>
      <c r="M85" s="32">
        <v>48</v>
      </c>
      <c r="N85" s="32">
        <v>12.61</v>
      </c>
      <c r="O85" s="32">
        <v>1.1000000000000001</v>
      </c>
    </row>
    <row r="86" spans="1:15" ht="15.75" thickBot="1" x14ac:dyDescent="0.3">
      <c r="A86" s="33" t="s">
        <v>46</v>
      </c>
      <c r="B86" s="33"/>
      <c r="C86" s="34">
        <f t="shared" ref="C86:O86" si="10">C80+C81+C82+C83+C84+C85</f>
        <v>735</v>
      </c>
      <c r="D86" s="34">
        <f t="shared" si="10"/>
        <v>23.650000000000002</v>
      </c>
      <c r="E86" s="34">
        <f t="shared" si="10"/>
        <v>20.029999999999998</v>
      </c>
      <c r="F86" s="34">
        <f t="shared" si="10"/>
        <v>87.100000000000009</v>
      </c>
      <c r="G86" s="34">
        <f t="shared" si="10"/>
        <v>623.03000000000009</v>
      </c>
      <c r="H86" s="34">
        <f t="shared" si="10"/>
        <v>0.46</v>
      </c>
      <c r="I86" s="34">
        <f t="shared" si="10"/>
        <v>53.79</v>
      </c>
      <c r="J86" s="34">
        <f t="shared" si="10"/>
        <v>58.408000000000001</v>
      </c>
      <c r="K86" s="34">
        <f t="shared" si="10"/>
        <v>6.7910000000000004</v>
      </c>
      <c r="L86" s="34">
        <f t="shared" si="10"/>
        <v>70.899999999999991</v>
      </c>
      <c r="M86" s="34">
        <f t="shared" si="10"/>
        <v>397.21</v>
      </c>
      <c r="N86" s="34">
        <f t="shared" si="10"/>
        <v>66.59</v>
      </c>
      <c r="O86" s="34">
        <f t="shared" si="10"/>
        <v>8.02</v>
      </c>
    </row>
    <row r="87" spans="1:15" ht="15.75" thickBot="1" x14ac:dyDescent="0.3">
      <c r="A87" s="48" t="s">
        <v>47</v>
      </c>
      <c r="B87" s="48"/>
      <c r="C87" s="41">
        <f t="shared" ref="C87:O87" si="11">C78+C86</f>
        <v>1315</v>
      </c>
      <c r="D87" s="41">
        <f t="shared" si="11"/>
        <v>36.370000000000005</v>
      </c>
      <c r="E87" s="41">
        <f t="shared" si="11"/>
        <v>44.929999999999993</v>
      </c>
      <c r="F87" s="41">
        <f t="shared" si="11"/>
        <v>170.53</v>
      </c>
      <c r="G87" s="41">
        <f t="shared" si="11"/>
        <v>1232.4700000000003</v>
      </c>
      <c r="H87" s="41">
        <f t="shared" si="11"/>
        <v>0.56500000000000006</v>
      </c>
      <c r="I87" s="41">
        <f t="shared" si="11"/>
        <v>62.019999999999996</v>
      </c>
      <c r="J87" s="41">
        <f t="shared" si="11"/>
        <v>75.539000000000001</v>
      </c>
      <c r="K87" s="41">
        <f t="shared" si="11"/>
        <v>13.176</v>
      </c>
      <c r="L87" s="41">
        <f t="shared" si="11"/>
        <v>154.81</v>
      </c>
      <c r="M87" s="41">
        <f t="shared" si="11"/>
        <v>557.4</v>
      </c>
      <c r="N87" s="41">
        <f t="shared" si="11"/>
        <v>134.22</v>
      </c>
      <c r="O87" s="41">
        <f t="shared" si="11"/>
        <v>10.29</v>
      </c>
    </row>
    <row r="88" spans="1:15" x14ac:dyDescent="0.25">
      <c r="A88" s="2" t="s">
        <v>1</v>
      </c>
      <c r="B88" s="3" t="s">
        <v>2</v>
      </c>
      <c r="C88" s="4"/>
      <c r="D88" s="5"/>
      <c r="E88" s="5"/>
      <c r="F88" s="5"/>
      <c r="G88" s="5"/>
      <c r="H88" s="63"/>
      <c r="I88" s="63"/>
      <c r="J88" s="57"/>
      <c r="K88" s="57"/>
      <c r="L88" s="57"/>
      <c r="M88" s="57"/>
      <c r="N88" s="57"/>
      <c r="O88" s="57"/>
    </row>
    <row r="89" spans="1:15" x14ac:dyDescent="0.25">
      <c r="A89" s="2" t="s">
        <v>3</v>
      </c>
      <c r="B89" s="3" t="s">
        <v>78</v>
      </c>
      <c r="C89" s="4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5.75" thickBot="1" x14ac:dyDescent="0.3">
      <c r="A90" s="2" t="s">
        <v>5</v>
      </c>
      <c r="B90" s="3">
        <v>1</v>
      </c>
      <c r="C90" s="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ht="15.75" thickBot="1" x14ac:dyDescent="0.3">
      <c r="A91" s="8" t="s">
        <v>6</v>
      </c>
      <c r="B91" s="9" t="s">
        <v>7</v>
      </c>
      <c r="C91" s="10" t="s">
        <v>8</v>
      </c>
      <c r="D91" s="11" t="s">
        <v>9</v>
      </c>
      <c r="E91" s="11"/>
      <c r="F91" s="11"/>
      <c r="G91" s="10" t="s">
        <v>10</v>
      </c>
      <c r="H91" s="10" t="s">
        <v>11</v>
      </c>
      <c r="I91" s="10"/>
      <c r="J91" s="10"/>
      <c r="K91" s="10"/>
      <c r="L91" s="10" t="s">
        <v>12</v>
      </c>
      <c r="M91" s="10"/>
      <c r="N91" s="10"/>
      <c r="O91" s="10"/>
    </row>
    <row r="92" spans="1:15" ht="15.75" thickBot="1" x14ac:dyDescent="0.3">
      <c r="A92" s="12" t="s">
        <v>13</v>
      </c>
      <c r="B92" s="9"/>
      <c r="C92" s="10"/>
      <c r="D92" s="13" t="s">
        <v>14</v>
      </c>
      <c r="E92" s="13" t="s">
        <v>15</v>
      </c>
      <c r="F92" s="13" t="s">
        <v>16</v>
      </c>
      <c r="G92" s="10"/>
      <c r="H92" s="13" t="s">
        <v>17</v>
      </c>
      <c r="I92" s="13" t="s">
        <v>18</v>
      </c>
      <c r="J92" s="13" t="s">
        <v>19</v>
      </c>
      <c r="K92" s="13" t="s">
        <v>20</v>
      </c>
      <c r="L92" s="13" t="s">
        <v>21</v>
      </c>
      <c r="M92" s="13" t="s">
        <v>22</v>
      </c>
      <c r="N92" s="13" t="s">
        <v>23</v>
      </c>
      <c r="O92" s="13" t="s">
        <v>24</v>
      </c>
    </row>
    <row r="93" spans="1:15" ht="15.75" thickBot="1" x14ac:dyDescent="0.3">
      <c r="A93" s="14">
        <v>1</v>
      </c>
      <c r="B93" s="15">
        <v>2</v>
      </c>
      <c r="C93" s="19">
        <v>3</v>
      </c>
      <c r="D93" s="17">
        <v>4</v>
      </c>
      <c r="E93" s="17">
        <v>5</v>
      </c>
      <c r="F93" s="17">
        <v>6</v>
      </c>
      <c r="G93" s="17">
        <v>7</v>
      </c>
      <c r="H93" s="17">
        <v>8</v>
      </c>
      <c r="I93" s="17">
        <v>9</v>
      </c>
      <c r="J93" s="17">
        <v>10</v>
      </c>
      <c r="K93" s="17">
        <v>11</v>
      </c>
      <c r="L93" s="17">
        <v>12</v>
      </c>
      <c r="M93" s="17">
        <v>13</v>
      </c>
      <c r="N93" s="17">
        <v>14</v>
      </c>
      <c r="O93" s="17">
        <v>15</v>
      </c>
    </row>
    <row r="94" spans="1:15" ht="15.75" thickBot="1" x14ac:dyDescent="0.3">
      <c r="A94" s="68" t="s">
        <v>25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1:15" ht="15.75" thickBot="1" x14ac:dyDescent="0.3">
      <c r="A95" s="19" t="s">
        <v>26</v>
      </c>
      <c r="B95" s="20" t="s">
        <v>27</v>
      </c>
      <c r="C95" s="21">
        <v>50</v>
      </c>
      <c r="D95" s="22">
        <v>7.68</v>
      </c>
      <c r="E95" s="23">
        <v>8.1300000000000008</v>
      </c>
      <c r="F95" s="22">
        <v>12.75</v>
      </c>
      <c r="G95" s="23">
        <v>154.83000000000001</v>
      </c>
      <c r="H95" s="22">
        <v>0.01</v>
      </c>
      <c r="I95" s="23">
        <v>0.17499999999999999</v>
      </c>
      <c r="J95" s="22">
        <v>6.5000000000000002E-2</v>
      </c>
      <c r="K95" s="23">
        <v>0.125</v>
      </c>
      <c r="L95" s="22">
        <v>220</v>
      </c>
      <c r="M95" s="23">
        <v>125</v>
      </c>
      <c r="N95" s="22">
        <v>8.75</v>
      </c>
      <c r="O95" s="23">
        <v>0.25</v>
      </c>
    </row>
    <row r="96" spans="1:15" ht="15.75" thickBot="1" x14ac:dyDescent="0.3">
      <c r="A96" s="19" t="s">
        <v>26</v>
      </c>
      <c r="B96" s="49" t="s">
        <v>79</v>
      </c>
      <c r="C96" s="21" t="s">
        <v>42</v>
      </c>
      <c r="D96" s="32">
        <v>22.57</v>
      </c>
      <c r="E96" s="17">
        <v>19.260000000000002</v>
      </c>
      <c r="F96" s="17">
        <v>26.15</v>
      </c>
      <c r="G96" s="17">
        <v>368.19</v>
      </c>
      <c r="H96" s="17">
        <v>8.5999999999999993E-2</v>
      </c>
      <c r="I96" s="17">
        <v>0.52500000000000002</v>
      </c>
      <c r="J96" s="17">
        <v>0.106</v>
      </c>
      <c r="K96" s="17">
        <v>2.8050000000000002</v>
      </c>
      <c r="L96" s="17">
        <v>191.02</v>
      </c>
      <c r="M96" s="17">
        <v>284.17</v>
      </c>
      <c r="N96" s="17">
        <v>32.01</v>
      </c>
      <c r="O96" s="17">
        <v>1.214</v>
      </c>
    </row>
    <row r="97" spans="1:15" ht="15.75" thickBot="1" x14ac:dyDescent="0.3">
      <c r="A97" s="19">
        <v>382</v>
      </c>
      <c r="B97" s="26" t="s">
        <v>64</v>
      </c>
      <c r="C97" s="58">
        <v>200</v>
      </c>
      <c r="D97" s="17">
        <v>3.97</v>
      </c>
      <c r="E97" s="17">
        <v>3.8</v>
      </c>
      <c r="F97" s="17">
        <v>16.09</v>
      </c>
      <c r="G97" s="17">
        <v>114.43</v>
      </c>
      <c r="H97" s="17">
        <v>2.4E-2</v>
      </c>
      <c r="I97" s="17">
        <v>0.6</v>
      </c>
      <c r="J97" s="17">
        <v>1.4999999999999999E-2</v>
      </c>
      <c r="K97" s="17">
        <v>1.2E-2</v>
      </c>
      <c r="L97" s="17">
        <v>126.45</v>
      </c>
      <c r="M97" s="17">
        <v>117.2</v>
      </c>
      <c r="N97" s="17">
        <v>31</v>
      </c>
      <c r="O97" s="17">
        <v>1.01</v>
      </c>
    </row>
    <row r="98" spans="1:15" ht="15.75" thickBot="1" x14ac:dyDescent="0.3">
      <c r="A98" s="31" t="s">
        <v>31</v>
      </c>
      <c r="B98" s="20" t="s">
        <v>32</v>
      </c>
      <c r="C98" s="21" t="s">
        <v>33</v>
      </c>
      <c r="D98" s="32">
        <v>0.56000000000000005</v>
      </c>
      <c r="E98" s="32">
        <v>0.56000000000000005</v>
      </c>
      <c r="F98" s="17">
        <v>13.72</v>
      </c>
      <c r="G98" s="17">
        <v>62.16</v>
      </c>
      <c r="H98" s="17"/>
      <c r="I98" s="17">
        <v>14</v>
      </c>
      <c r="J98" s="17"/>
      <c r="K98" s="17">
        <v>0.28000000000000003</v>
      </c>
      <c r="L98" s="17">
        <v>22.4</v>
      </c>
      <c r="M98" s="17">
        <v>15.4</v>
      </c>
      <c r="N98" s="17">
        <v>12.6</v>
      </c>
      <c r="O98" s="17">
        <v>3.08</v>
      </c>
    </row>
    <row r="99" spans="1:15" ht="15.75" thickBot="1" x14ac:dyDescent="0.3">
      <c r="A99" s="33" t="s">
        <v>34</v>
      </c>
      <c r="B99" s="33"/>
      <c r="C99" s="34">
        <f t="shared" ref="C99:O99" si="12">C95+C96+C97+C98</f>
        <v>540</v>
      </c>
      <c r="D99" s="34">
        <f t="shared" si="12"/>
        <v>34.78</v>
      </c>
      <c r="E99" s="34">
        <f t="shared" si="12"/>
        <v>31.75</v>
      </c>
      <c r="F99" s="34">
        <f t="shared" si="12"/>
        <v>68.709999999999994</v>
      </c>
      <c r="G99" s="34">
        <f t="shared" si="12"/>
        <v>699.61</v>
      </c>
      <c r="H99" s="34">
        <f t="shared" si="12"/>
        <v>0.12</v>
      </c>
      <c r="I99" s="34">
        <f t="shared" si="12"/>
        <v>15.3</v>
      </c>
      <c r="J99" s="34">
        <f t="shared" si="12"/>
        <v>0.186</v>
      </c>
      <c r="K99" s="34">
        <f t="shared" si="12"/>
        <v>3.2220000000000004</v>
      </c>
      <c r="L99" s="34">
        <f t="shared" si="12"/>
        <v>559.87</v>
      </c>
      <c r="M99" s="34">
        <f t="shared" si="12"/>
        <v>541.77</v>
      </c>
      <c r="N99" s="34">
        <f t="shared" si="12"/>
        <v>84.359999999999985</v>
      </c>
      <c r="O99" s="34">
        <f t="shared" si="12"/>
        <v>5.5540000000000003</v>
      </c>
    </row>
    <row r="100" spans="1:15" ht="15.75" thickBot="1" x14ac:dyDescent="0.3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1:15" ht="15.75" thickBot="1" x14ac:dyDescent="0.3">
      <c r="A101" s="19">
        <v>71</v>
      </c>
      <c r="B101" s="49" t="s">
        <v>49</v>
      </c>
      <c r="C101" s="21" t="s">
        <v>37</v>
      </c>
      <c r="D101" s="19">
        <v>0.4</v>
      </c>
      <c r="E101" s="32">
        <v>4.05</v>
      </c>
      <c r="F101" s="32">
        <v>1.08</v>
      </c>
      <c r="G101" s="32">
        <v>42.41</v>
      </c>
      <c r="H101" s="32">
        <v>1.7399999999999999E-2</v>
      </c>
      <c r="I101" s="32">
        <v>3.99</v>
      </c>
      <c r="J101" s="32"/>
      <c r="K101" s="32">
        <v>1.8169999999999999</v>
      </c>
      <c r="L101" s="32">
        <v>8.9600000000000009</v>
      </c>
      <c r="M101" s="32">
        <v>17.18</v>
      </c>
      <c r="N101" s="32">
        <v>7.98</v>
      </c>
      <c r="O101" s="32">
        <v>0.28999999999999998</v>
      </c>
    </row>
    <row r="102" spans="1:15" ht="115.5" thickBot="1" x14ac:dyDescent="0.3">
      <c r="A102" s="19">
        <v>82</v>
      </c>
      <c r="B102" s="50" t="s">
        <v>80</v>
      </c>
      <c r="C102" s="21" t="s">
        <v>39</v>
      </c>
      <c r="D102" s="32">
        <v>3.71</v>
      </c>
      <c r="E102" s="32">
        <v>7.74</v>
      </c>
      <c r="F102" s="32">
        <v>10.86</v>
      </c>
      <c r="G102" s="32">
        <v>127.97</v>
      </c>
      <c r="H102" s="32">
        <v>0.06</v>
      </c>
      <c r="I102" s="32">
        <v>17.73</v>
      </c>
      <c r="J102" s="32">
        <v>1.9E-2</v>
      </c>
      <c r="K102" s="32">
        <v>2.0019999999999998</v>
      </c>
      <c r="L102" s="32">
        <v>37.020000000000003</v>
      </c>
      <c r="M102" s="32">
        <v>63.2</v>
      </c>
      <c r="N102" s="32">
        <v>23.14</v>
      </c>
      <c r="O102" s="32">
        <v>1.1000000000000001</v>
      </c>
    </row>
    <row r="103" spans="1:15" ht="39" thickBot="1" x14ac:dyDescent="0.3">
      <c r="A103" s="19" t="s">
        <v>26</v>
      </c>
      <c r="B103" s="50" t="s">
        <v>81</v>
      </c>
      <c r="C103" s="21" t="s">
        <v>55</v>
      </c>
      <c r="D103" s="38">
        <v>13.57</v>
      </c>
      <c r="E103" s="38">
        <v>15.32</v>
      </c>
      <c r="F103" s="38">
        <v>14.26</v>
      </c>
      <c r="G103" s="38">
        <v>249.2</v>
      </c>
      <c r="H103" s="38">
        <v>3.5999999999999997E-2</v>
      </c>
      <c r="I103" s="38">
        <v>3.3</v>
      </c>
      <c r="J103" s="38"/>
      <c r="K103" s="38">
        <v>2.407</v>
      </c>
      <c r="L103" s="38">
        <v>17.25</v>
      </c>
      <c r="M103" s="38">
        <v>167.91</v>
      </c>
      <c r="N103" s="38">
        <v>25.99</v>
      </c>
      <c r="O103" s="38">
        <v>1.57</v>
      </c>
    </row>
    <row r="104" spans="1:15" ht="39" thickBot="1" x14ac:dyDescent="0.3">
      <c r="A104" s="19">
        <v>312</v>
      </c>
      <c r="B104" s="50" t="s">
        <v>82</v>
      </c>
      <c r="C104" s="21" t="s">
        <v>42</v>
      </c>
      <c r="D104" s="19">
        <v>3.31</v>
      </c>
      <c r="E104" s="32">
        <v>6.32</v>
      </c>
      <c r="F104" s="32">
        <v>22.04</v>
      </c>
      <c r="G104" s="32">
        <v>158.28</v>
      </c>
      <c r="H104" s="32">
        <v>0.16400000000000001</v>
      </c>
      <c r="I104" s="32">
        <v>25.9</v>
      </c>
      <c r="J104" s="32">
        <v>4.6280000000000001</v>
      </c>
      <c r="K104" s="32">
        <v>0.19800000000000001</v>
      </c>
      <c r="L104" s="32">
        <v>42.31</v>
      </c>
      <c r="M104" s="32">
        <v>91.27</v>
      </c>
      <c r="N104" s="32">
        <v>32.659999999999997</v>
      </c>
      <c r="O104" s="32">
        <v>1.19</v>
      </c>
    </row>
    <row r="105" spans="1:15" ht="51.75" thickBot="1" x14ac:dyDescent="0.3">
      <c r="A105" s="19">
        <v>388</v>
      </c>
      <c r="B105" s="60" t="s">
        <v>83</v>
      </c>
      <c r="C105" s="21">
        <v>200</v>
      </c>
      <c r="D105" s="17">
        <v>0.46</v>
      </c>
      <c r="E105" s="17">
        <v>0.15</v>
      </c>
      <c r="F105" s="17">
        <v>20.11</v>
      </c>
      <c r="G105" s="17">
        <v>83.62</v>
      </c>
      <c r="H105" s="17">
        <v>1.7999999999999999E-2</v>
      </c>
      <c r="I105" s="17">
        <v>80</v>
      </c>
      <c r="J105" s="17">
        <v>6.5000000000000002E-2</v>
      </c>
      <c r="K105" s="17"/>
      <c r="L105" s="17">
        <v>15.5</v>
      </c>
      <c r="M105" s="17">
        <v>11.68</v>
      </c>
      <c r="N105" s="17">
        <v>4.72</v>
      </c>
      <c r="O105" s="17">
        <v>0.51</v>
      </c>
    </row>
    <row r="106" spans="1:15" ht="15.75" thickBot="1" x14ac:dyDescent="0.3">
      <c r="A106" s="31" t="s">
        <v>31</v>
      </c>
      <c r="B106" s="20" t="s">
        <v>44</v>
      </c>
      <c r="C106" s="21" t="s">
        <v>45</v>
      </c>
      <c r="D106" s="32">
        <v>1.73</v>
      </c>
      <c r="E106" s="32">
        <v>0.24</v>
      </c>
      <c r="F106" s="32">
        <v>12.61</v>
      </c>
      <c r="G106" s="32">
        <v>59.38</v>
      </c>
      <c r="H106" s="32">
        <v>0.04</v>
      </c>
      <c r="I106" s="32">
        <v>0</v>
      </c>
      <c r="J106" s="32">
        <v>0.15</v>
      </c>
      <c r="K106" s="32">
        <v>0.56999999999999995</v>
      </c>
      <c r="L106" s="32">
        <v>8.16</v>
      </c>
      <c r="M106" s="32">
        <v>48</v>
      </c>
      <c r="N106" s="32">
        <v>12.61</v>
      </c>
      <c r="O106" s="32">
        <v>1.1000000000000001</v>
      </c>
    </row>
    <row r="107" spans="1:15" ht="15.75" thickBot="1" x14ac:dyDescent="0.3">
      <c r="A107" s="33" t="s">
        <v>46</v>
      </c>
      <c r="B107" s="33"/>
      <c r="C107" s="34">
        <f t="shared" ref="C107:O107" si="13">C101+C102+C103+C104+C105+C106</f>
        <v>735</v>
      </c>
      <c r="D107" s="34">
        <f t="shared" si="13"/>
        <v>23.18</v>
      </c>
      <c r="E107" s="34">
        <f t="shared" si="13"/>
        <v>33.82</v>
      </c>
      <c r="F107" s="34">
        <f t="shared" si="13"/>
        <v>80.959999999999994</v>
      </c>
      <c r="G107" s="34">
        <f t="shared" si="13"/>
        <v>720.86</v>
      </c>
      <c r="H107" s="34">
        <f t="shared" si="13"/>
        <v>0.33539999999999998</v>
      </c>
      <c r="I107" s="34">
        <f t="shared" si="13"/>
        <v>130.92000000000002</v>
      </c>
      <c r="J107" s="34">
        <f t="shared" si="13"/>
        <v>4.862000000000001</v>
      </c>
      <c r="K107" s="34">
        <f t="shared" si="13"/>
        <v>6.9940000000000007</v>
      </c>
      <c r="L107" s="34">
        <f t="shared" si="13"/>
        <v>129.20000000000002</v>
      </c>
      <c r="M107" s="34">
        <f t="shared" si="13"/>
        <v>399.24</v>
      </c>
      <c r="N107" s="34">
        <f t="shared" si="13"/>
        <v>107.1</v>
      </c>
      <c r="O107" s="34">
        <f t="shared" si="13"/>
        <v>5.76</v>
      </c>
    </row>
    <row r="108" spans="1:15" ht="15.75" thickBot="1" x14ac:dyDescent="0.3">
      <c r="A108" s="33" t="s">
        <v>47</v>
      </c>
      <c r="B108" s="33"/>
      <c r="C108" s="41">
        <f t="shared" ref="C108:O108" si="14">C99+C107</f>
        <v>1275</v>
      </c>
      <c r="D108" s="41">
        <f t="shared" si="14"/>
        <v>57.96</v>
      </c>
      <c r="E108" s="41">
        <f t="shared" si="14"/>
        <v>65.569999999999993</v>
      </c>
      <c r="F108" s="41">
        <f t="shared" si="14"/>
        <v>149.66999999999999</v>
      </c>
      <c r="G108" s="41">
        <f t="shared" si="14"/>
        <v>1420.47</v>
      </c>
      <c r="H108" s="41">
        <f t="shared" si="14"/>
        <v>0.45539999999999997</v>
      </c>
      <c r="I108" s="41">
        <f t="shared" si="14"/>
        <v>146.22000000000003</v>
      </c>
      <c r="J108" s="41">
        <f t="shared" si="14"/>
        <v>5.0480000000000009</v>
      </c>
      <c r="K108" s="41">
        <f t="shared" si="14"/>
        <v>10.216000000000001</v>
      </c>
      <c r="L108" s="41">
        <f t="shared" si="14"/>
        <v>689.07</v>
      </c>
      <c r="M108" s="41">
        <f t="shared" si="14"/>
        <v>941.01</v>
      </c>
      <c r="N108" s="41">
        <f t="shared" si="14"/>
        <v>191.45999999999998</v>
      </c>
      <c r="O108" s="41">
        <f t="shared" si="14"/>
        <v>11.314</v>
      </c>
    </row>
    <row r="109" spans="1:15" x14ac:dyDescent="0.25">
      <c r="A109" s="2" t="s">
        <v>1</v>
      </c>
      <c r="B109" s="3" t="s">
        <v>2</v>
      </c>
      <c r="C109" s="4"/>
      <c r="D109" s="5"/>
      <c r="E109" s="5"/>
      <c r="F109" s="5"/>
      <c r="G109" s="5"/>
      <c r="H109" s="63"/>
      <c r="I109" s="63"/>
      <c r="J109" s="57"/>
      <c r="K109" s="57"/>
      <c r="L109" s="57"/>
      <c r="M109" s="57"/>
      <c r="N109" s="57"/>
      <c r="O109" s="57"/>
    </row>
    <row r="110" spans="1:15" x14ac:dyDescent="0.25">
      <c r="A110" s="2" t="s">
        <v>3</v>
      </c>
      <c r="B110" s="3" t="s">
        <v>84</v>
      </c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thickBot="1" x14ac:dyDescent="0.3">
      <c r="A111" s="2" t="s">
        <v>5</v>
      </c>
      <c r="B111" s="3">
        <v>1</v>
      </c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thickBot="1" x14ac:dyDescent="0.3">
      <c r="A112" s="8" t="s">
        <v>6</v>
      </c>
      <c r="B112" s="9" t="s">
        <v>7</v>
      </c>
      <c r="C112" s="10" t="s">
        <v>8</v>
      </c>
      <c r="D112" s="11" t="s">
        <v>9</v>
      </c>
      <c r="E112" s="11"/>
      <c r="F112" s="11"/>
      <c r="G112" s="10" t="s">
        <v>10</v>
      </c>
      <c r="H112" s="10" t="s">
        <v>11</v>
      </c>
      <c r="I112" s="10"/>
      <c r="J112" s="10"/>
      <c r="K112" s="10"/>
      <c r="L112" s="10" t="s">
        <v>12</v>
      </c>
      <c r="M112" s="10"/>
      <c r="N112" s="10"/>
      <c r="O112" s="10"/>
    </row>
    <row r="113" spans="1:15" ht="15.75" thickBot="1" x14ac:dyDescent="0.3">
      <c r="A113" s="12" t="s">
        <v>13</v>
      </c>
      <c r="B113" s="9"/>
      <c r="C113" s="10"/>
      <c r="D113" s="13" t="s">
        <v>14</v>
      </c>
      <c r="E113" s="13" t="s">
        <v>15</v>
      </c>
      <c r="F113" s="13" t="s">
        <v>16</v>
      </c>
      <c r="G113" s="10"/>
      <c r="H113" s="13" t="s">
        <v>17</v>
      </c>
      <c r="I113" s="13" t="s">
        <v>18</v>
      </c>
      <c r="J113" s="13" t="s">
        <v>19</v>
      </c>
      <c r="K113" s="13" t="s">
        <v>20</v>
      </c>
      <c r="L113" s="13" t="s">
        <v>21</v>
      </c>
      <c r="M113" s="13" t="s">
        <v>22</v>
      </c>
      <c r="N113" s="13" t="s">
        <v>23</v>
      </c>
      <c r="O113" s="13" t="s">
        <v>24</v>
      </c>
    </row>
    <row r="114" spans="1:15" ht="15.75" thickBot="1" x14ac:dyDescent="0.3">
      <c r="A114" s="14">
        <v>1</v>
      </c>
      <c r="B114" s="15">
        <v>2</v>
      </c>
      <c r="C114" s="16">
        <v>3</v>
      </c>
      <c r="D114" s="17">
        <v>4</v>
      </c>
      <c r="E114" s="17">
        <v>5</v>
      </c>
      <c r="F114" s="17">
        <v>6</v>
      </c>
      <c r="G114" s="17">
        <v>7</v>
      </c>
      <c r="H114" s="17">
        <v>8</v>
      </c>
      <c r="I114" s="17">
        <v>9</v>
      </c>
      <c r="J114" s="17">
        <v>10</v>
      </c>
      <c r="K114" s="17">
        <v>11</v>
      </c>
      <c r="L114" s="17">
        <v>12</v>
      </c>
      <c r="M114" s="17">
        <v>13</v>
      </c>
      <c r="N114" s="17">
        <v>14</v>
      </c>
      <c r="O114" s="17">
        <v>15</v>
      </c>
    </row>
    <row r="115" spans="1:15" ht="15.75" thickBot="1" x14ac:dyDescent="0.3">
      <c r="A115" s="68" t="s">
        <v>25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</row>
    <row r="116" spans="1:15" ht="15.75" thickBot="1" x14ac:dyDescent="0.3">
      <c r="A116" s="19" t="s">
        <v>26</v>
      </c>
      <c r="B116" s="20" t="s">
        <v>85</v>
      </c>
      <c r="C116" s="21">
        <v>40</v>
      </c>
      <c r="D116" s="19">
        <v>2</v>
      </c>
      <c r="E116" s="17">
        <v>11.63</v>
      </c>
      <c r="F116" s="17">
        <v>12.95</v>
      </c>
      <c r="G116" s="17">
        <v>165.39</v>
      </c>
      <c r="H116" s="17">
        <v>2E-3</v>
      </c>
      <c r="I116" s="17"/>
      <c r="J116" s="17">
        <v>0.06</v>
      </c>
      <c r="K116" s="17">
        <v>0.15</v>
      </c>
      <c r="L116" s="17">
        <v>3.6</v>
      </c>
      <c r="M116" s="17">
        <v>4.5</v>
      </c>
      <c r="N116" s="17"/>
      <c r="O116" s="17">
        <v>0.03</v>
      </c>
    </row>
    <row r="117" spans="1:15" ht="102.75" thickBot="1" x14ac:dyDescent="0.3">
      <c r="A117" s="19">
        <v>175</v>
      </c>
      <c r="B117" s="37" t="s">
        <v>86</v>
      </c>
      <c r="C117" s="21" t="s">
        <v>29</v>
      </c>
      <c r="D117" s="32">
        <v>3.56</v>
      </c>
      <c r="E117" s="32">
        <v>6.02</v>
      </c>
      <c r="F117" s="32">
        <v>19.37</v>
      </c>
      <c r="G117" s="32">
        <v>145.86000000000001</v>
      </c>
      <c r="H117" s="32">
        <v>5.1999999999999998E-2</v>
      </c>
      <c r="I117" s="32">
        <v>1.01</v>
      </c>
      <c r="J117" s="32">
        <v>15.61</v>
      </c>
      <c r="K117" s="32">
        <v>0.20399999999999999</v>
      </c>
      <c r="L117" s="32">
        <v>98.47</v>
      </c>
      <c r="M117" s="32">
        <v>97.08</v>
      </c>
      <c r="N117" s="32">
        <v>19.57</v>
      </c>
      <c r="O117" s="32">
        <v>0.32</v>
      </c>
    </row>
    <row r="118" spans="1:15" ht="15.75" thickBot="1" x14ac:dyDescent="0.3">
      <c r="A118" s="19">
        <v>378</v>
      </c>
      <c r="B118" s="45" t="s">
        <v>30</v>
      </c>
      <c r="C118" s="27">
        <v>200</v>
      </c>
      <c r="D118" s="23">
        <v>1.7</v>
      </c>
      <c r="E118" s="28">
        <v>1.65</v>
      </c>
      <c r="F118" s="23">
        <v>13.4</v>
      </c>
      <c r="G118" s="28">
        <v>75.25</v>
      </c>
      <c r="H118" s="29">
        <v>2.1000000000000001E-2</v>
      </c>
      <c r="I118" s="23">
        <v>0.75</v>
      </c>
      <c r="J118" s="23">
        <v>10.000999999999999</v>
      </c>
      <c r="K118" s="28"/>
      <c r="L118" s="23">
        <v>65.78</v>
      </c>
      <c r="M118" s="28">
        <v>53.74</v>
      </c>
      <c r="N118" s="23">
        <v>11.4</v>
      </c>
      <c r="O118" s="30">
        <v>0.9</v>
      </c>
    </row>
    <row r="119" spans="1:15" ht="15.75" thickBot="1" x14ac:dyDescent="0.3">
      <c r="A119" s="31" t="s">
        <v>31</v>
      </c>
      <c r="B119" s="45" t="s">
        <v>32</v>
      </c>
      <c r="C119" s="21" t="s">
        <v>33</v>
      </c>
      <c r="D119" s="32">
        <v>0.56000000000000005</v>
      </c>
      <c r="E119" s="32">
        <v>0.56000000000000005</v>
      </c>
      <c r="F119" s="17">
        <v>13.72</v>
      </c>
      <c r="G119" s="17">
        <v>62.16</v>
      </c>
      <c r="H119" s="17"/>
      <c r="I119" s="17">
        <v>14</v>
      </c>
      <c r="J119" s="17"/>
      <c r="K119" s="17">
        <v>0.28000000000000003</v>
      </c>
      <c r="L119" s="17">
        <v>22.4</v>
      </c>
      <c r="M119" s="17">
        <v>15.4</v>
      </c>
      <c r="N119" s="17">
        <v>12.6</v>
      </c>
      <c r="O119" s="17">
        <v>3.08</v>
      </c>
    </row>
    <row r="120" spans="1:15" ht="15.75" thickBot="1" x14ac:dyDescent="0.3">
      <c r="A120" s="48" t="s">
        <v>34</v>
      </c>
      <c r="B120" s="48"/>
      <c r="C120" s="34">
        <f t="shared" ref="C120:O120" si="15">C116+C117+C118+C119</f>
        <v>540</v>
      </c>
      <c r="D120" s="34">
        <f t="shared" si="15"/>
        <v>7.82</v>
      </c>
      <c r="E120" s="34">
        <f t="shared" si="15"/>
        <v>19.859999999999996</v>
      </c>
      <c r="F120" s="34">
        <f t="shared" si="15"/>
        <v>59.44</v>
      </c>
      <c r="G120" s="34">
        <f t="shared" si="15"/>
        <v>448.65999999999997</v>
      </c>
      <c r="H120" s="34">
        <f t="shared" si="15"/>
        <v>7.4999999999999997E-2</v>
      </c>
      <c r="I120" s="34">
        <f t="shared" si="15"/>
        <v>15.76</v>
      </c>
      <c r="J120" s="34">
        <f t="shared" si="15"/>
        <v>25.670999999999999</v>
      </c>
      <c r="K120" s="34">
        <f t="shared" si="15"/>
        <v>0.63400000000000001</v>
      </c>
      <c r="L120" s="34">
        <f t="shared" si="15"/>
        <v>190.25</v>
      </c>
      <c r="M120" s="34">
        <f t="shared" si="15"/>
        <v>170.72</v>
      </c>
      <c r="N120" s="34">
        <f t="shared" si="15"/>
        <v>43.57</v>
      </c>
      <c r="O120" s="34">
        <f t="shared" si="15"/>
        <v>4.33</v>
      </c>
    </row>
    <row r="121" spans="1:15" x14ac:dyDescent="0.25">
      <c r="A121" s="2" t="s">
        <v>1</v>
      </c>
      <c r="B121" s="3" t="s">
        <v>2</v>
      </c>
      <c r="C121" s="4"/>
      <c r="D121" s="5"/>
      <c r="E121" s="5"/>
      <c r="F121" s="5"/>
      <c r="G121" s="5"/>
      <c r="H121" s="63"/>
      <c r="I121" s="63"/>
      <c r="J121" s="57"/>
      <c r="K121" s="57"/>
      <c r="L121" s="57"/>
      <c r="M121" s="57"/>
      <c r="N121" s="57"/>
      <c r="O121" s="57"/>
    </row>
    <row r="122" spans="1:15" x14ac:dyDescent="0.25">
      <c r="A122" s="2" t="s">
        <v>3</v>
      </c>
      <c r="B122" s="3" t="s">
        <v>4</v>
      </c>
      <c r="C122" s="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thickBot="1" x14ac:dyDescent="0.3">
      <c r="A123" s="2" t="s">
        <v>5</v>
      </c>
      <c r="B123" s="3">
        <v>2</v>
      </c>
      <c r="C123" s="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thickBot="1" x14ac:dyDescent="0.3">
      <c r="A124" s="8" t="s">
        <v>6</v>
      </c>
      <c r="B124" s="9" t="s">
        <v>7</v>
      </c>
      <c r="C124" s="10" t="s">
        <v>8</v>
      </c>
      <c r="D124" s="11" t="s">
        <v>9</v>
      </c>
      <c r="E124" s="11"/>
      <c r="F124" s="11"/>
      <c r="G124" s="10" t="s">
        <v>10</v>
      </c>
      <c r="H124" s="10" t="s">
        <v>11</v>
      </c>
      <c r="I124" s="10"/>
      <c r="J124" s="10"/>
      <c r="K124" s="10"/>
      <c r="L124" s="10" t="s">
        <v>12</v>
      </c>
      <c r="M124" s="10"/>
      <c r="N124" s="10"/>
      <c r="O124" s="10"/>
    </row>
    <row r="125" spans="1:15" ht="15.75" thickBot="1" x14ac:dyDescent="0.3">
      <c r="A125" s="12" t="s">
        <v>13</v>
      </c>
      <c r="B125" s="9"/>
      <c r="C125" s="10"/>
      <c r="D125" s="13" t="s">
        <v>14</v>
      </c>
      <c r="E125" s="13" t="s">
        <v>15</v>
      </c>
      <c r="F125" s="13" t="s">
        <v>16</v>
      </c>
      <c r="G125" s="10"/>
      <c r="H125" s="13" t="s">
        <v>17</v>
      </c>
      <c r="I125" s="13" t="s">
        <v>18</v>
      </c>
      <c r="J125" s="13" t="s">
        <v>19</v>
      </c>
      <c r="K125" s="13" t="s">
        <v>20</v>
      </c>
      <c r="L125" s="13" t="s">
        <v>21</v>
      </c>
      <c r="M125" s="13" t="s">
        <v>22</v>
      </c>
      <c r="N125" s="13" t="s">
        <v>23</v>
      </c>
      <c r="O125" s="13" t="s">
        <v>24</v>
      </c>
    </row>
    <row r="126" spans="1:15" ht="15.75" thickBot="1" x14ac:dyDescent="0.3">
      <c r="A126" s="14">
        <v>1</v>
      </c>
      <c r="B126" s="15">
        <v>2</v>
      </c>
      <c r="C126" s="19">
        <v>3</v>
      </c>
      <c r="D126" s="17">
        <v>4</v>
      </c>
      <c r="E126" s="17">
        <v>5</v>
      </c>
      <c r="F126" s="17">
        <v>6</v>
      </c>
      <c r="G126" s="17">
        <v>7</v>
      </c>
      <c r="H126" s="17">
        <v>8</v>
      </c>
      <c r="I126" s="17">
        <v>9</v>
      </c>
      <c r="J126" s="17">
        <v>10</v>
      </c>
      <c r="K126" s="17">
        <v>11</v>
      </c>
      <c r="L126" s="17">
        <v>12</v>
      </c>
      <c r="M126" s="17">
        <v>13</v>
      </c>
      <c r="N126" s="17">
        <v>14</v>
      </c>
      <c r="O126" s="17">
        <v>15</v>
      </c>
    </row>
    <row r="127" spans="1:15" ht="15.75" thickBot="1" x14ac:dyDescent="0.3">
      <c r="A127" s="68" t="s">
        <v>25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</row>
    <row r="128" spans="1:15" ht="15.75" thickBot="1" x14ac:dyDescent="0.3">
      <c r="A128" s="19" t="s">
        <v>26</v>
      </c>
      <c r="B128" s="49" t="s">
        <v>71</v>
      </c>
      <c r="C128" s="21">
        <v>40</v>
      </c>
      <c r="D128" s="17">
        <v>2</v>
      </c>
      <c r="E128" s="17">
        <v>11.63</v>
      </c>
      <c r="F128" s="17">
        <v>12.95</v>
      </c>
      <c r="G128" s="17">
        <v>165.39</v>
      </c>
      <c r="H128" s="17">
        <v>2E-3</v>
      </c>
      <c r="I128" s="17"/>
      <c r="J128" s="17">
        <v>0.06</v>
      </c>
      <c r="K128" s="17">
        <v>0.15</v>
      </c>
      <c r="L128" s="17">
        <v>3.6</v>
      </c>
      <c r="M128" s="17">
        <v>4.5</v>
      </c>
      <c r="N128" s="17"/>
      <c r="O128" s="17">
        <v>0.03</v>
      </c>
    </row>
    <row r="129" spans="1:15" ht="15.75" thickBot="1" x14ac:dyDescent="0.3">
      <c r="A129" s="19">
        <v>173</v>
      </c>
      <c r="B129" s="49" t="s">
        <v>87</v>
      </c>
      <c r="C129" s="21" t="s">
        <v>29</v>
      </c>
      <c r="D129" s="17">
        <v>6.49</v>
      </c>
      <c r="E129" s="17">
        <v>7.41</v>
      </c>
      <c r="F129" s="17">
        <v>28.84</v>
      </c>
      <c r="G129" s="17">
        <v>208.01</v>
      </c>
      <c r="H129" s="17">
        <v>0.19700000000000001</v>
      </c>
      <c r="I129" s="17">
        <v>0.99</v>
      </c>
      <c r="J129" s="17">
        <v>15.215999999999999</v>
      </c>
      <c r="K129" s="17">
        <v>189.02</v>
      </c>
      <c r="L129" s="17">
        <v>114.83</v>
      </c>
      <c r="M129" s="17">
        <v>189.02</v>
      </c>
      <c r="N129" s="17">
        <v>50.08</v>
      </c>
      <c r="O129" s="17">
        <v>1.43</v>
      </c>
    </row>
    <row r="130" spans="1:15" ht="15.75" thickBot="1" x14ac:dyDescent="0.3">
      <c r="A130" s="19" t="s">
        <v>26</v>
      </c>
      <c r="B130" s="49" t="s">
        <v>88</v>
      </c>
      <c r="C130" s="21">
        <v>200</v>
      </c>
      <c r="D130" s="17">
        <v>0.2</v>
      </c>
      <c r="E130" s="17">
        <v>0.05</v>
      </c>
      <c r="F130" s="17">
        <v>11.05</v>
      </c>
      <c r="G130" s="17">
        <v>45.45</v>
      </c>
      <c r="H130" s="17">
        <v>1E-3</v>
      </c>
      <c r="I130" s="17">
        <v>0.1</v>
      </c>
      <c r="J130" s="17">
        <v>1E-3</v>
      </c>
      <c r="K130" s="17"/>
      <c r="L130" s="17">
        <v>5.28</v>
      </c>
      <c r="M130" s="17">
        <v>8.24</v>
      </c>
      <c r="N130" s="17">
        <v>4.4000000000000004</v>
      </c>
      <c r="O130" s="17">
        <v>0.85</v>
      </c>
    </row>
    <row r="131" spans="1:15" ht="15.75" thickBot="1" x14ac:dyDescent="0.3">
      <c r="A131" s="31" t="s">
        <v>31</v>
      </c>
      <c r="B131" s="47" t="s">
        <v>32</v>
      </c>
      <c r="C131" s="21" t="s">
        <v>33</v>
      </c>
      <c r="D131" s="32">
        <v>0.56000000000000005</v>
      </c>
      <c r="E131" s="32">
        <v>0.56000000000000005</v>
      </c>
      <c r="F131" s="17">
        <v>13.72</v>
      </c>
      <c r="G131" s="17">
        <v>62.16</v>
      </c>
      <c r="H131" s="17"/>
      <c r="I131" s="17">
        <v>14</v>
      </c>
      <c r="J131" s="17"/>
      <c r="K131" s="17">
        <v>0.28000000000000003</v>
      </c>
      <c r="L131" s="17">
        <v>22.4</v>
      </c>
      <c r="M131" s="17">
        <v>15.4</v>
      </c>
      <c r="N131" s="17">
        <v>12.6</v>
      </c>
      <c r="O131" s="17">
        <v>3.08</v>
      </c>
    </row>
    <row r="132" spans="1:15" ht="15.75" thickBot="1" x14ac:dyDescent="0.3">
      <c r="A132" s="33" t="s">
        <v>34</v>
      </c>
      <c r="B132" s="33"/>
      <c r="C132" s="34">
        <f t="shared" ref="C132:O132" si="16">C128+C129+C130+C131</f>
        <v>540</v>
      </c>
      <c r="D132" s="34">
        <f t="shared" si="16"/>
        <v>9.25</v>
      </c>
      <c r="E132" s="34">
        <f t="shared" si="16"/>
        <v>19.649999999999999</v>
      </c>
      <c r="F132" s="34">
        <f t="shared" si="16"/>
        <v>66.56</v>
      </c>
      <c r="G132" s="34">
        <f t="shared" si="16"/>
        <v>481.01</v>
      </c>
      <c r="H132" s="34">
        <f t="shared" si="16"/>
        <v>0.2</v>
      </c>
      <c r="I132" s="34">
        <f t="shared" si="16"/>
        <v>15.09</v>
      </c>
      <c r="J132" s="34">
        <f t="shared" si="16"/>
        <v>15.276999999999999</v>
      </c>
      <c r="K132" s="34">
        <f t="shared" si="16"/>
        <v>189.45000000000002</v>
      </c>
      <c r="L132" s="34">
        <f t="shared" si="16"/>
        <v>146.10999999999999</v>
      </c>
      <c r="M132" s="34">
        <f t="shared" si="16"/>
        <v>217.16000000000003</v>
      </c>
      <c r="N132" s="34">
        <f t="shared" si="16"/>
        <v>67.08</v>
      </c>
      <c r="O132" s="34">
        <f t="shared" si="16"/>
        <v>5.3900000000000006</v>
      </c>
    </row>
    <row r="133" spans="1:15" ht="15.75" thickBot="1" x14ac:dyDescent="0.3">
      <c r="A133" s="68" t="s">
        <v>35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</row>
    <row r="134" spans="1:15" ht="15.75" thickBot="1" x14ac:dyDescent="0.3">
      <c r="A134" s="19">
        <v>47</v>
      </c>
      <c r="B134" s="20" t="s">
        <v>89</v>
      </c>
      <c r="C134" s="21" t="s">
        <v>37</v>
      </c>
      <c r="D134" s="32">
        <v>0.99</v>
      </c>
      <c r="E134" s="32">
        <v>3.05</v>
      </c>
      <c r="F134" s="32">
        <v>4.6399999999999997</v>
      </c>
      <c r="G134" s="32">
        <v>50</v>
      </c>
      <c r="H134" s="17">
        <v>1.0999999999999999E-2</v>
      </c>
      <c r="I134" s="17">
        <v>16.5</v>
      </c>
      <c r="J134" s="17"/>
      <c r="K134" s="17">
        <v>1.37</v>
      </c>
      <c r="L134" s="17">
        <v>26.49</v>
      </c>
      <c r="M134" s="17">
        <v>17.11</v>
      </c>
      <c r="N134" s="17">
        <v>8.8000000000000007</v>
      </c>
      <c r="O134" s="17">
        <v>0.34</v>
      </c>
    </row>
    <row r="135" spans="1:15" ht="115.5" thickBot="1" x14ac:dyDescent="0.3">
      <c r="A135" s="19">
        <v>103</v>
      </c>
      <c r="B135" s="69" t="s">
        <v>90</v>
      </c>
      <c r="C135" s="21" t="s">
        <v>39</v>
      </c>
      <c r="D135" s="17">
        <v>3.29</v>
      </c>
      <c r="E135" s="17">
        <v>3.87</v>
      </c>
      <c r="F135" s="17">
        <v>10.99</v>
      </c>
      <c r="G135" s="17">
        <v>91.94</v>
      </c>
      <c r="H135" s="17">
        <v>0.09</v>
      </c>
      <c r="I135" s="17">
        <v>13.4</v>
      </c>
      <c r="J135" s="17">
        <v>4.0000000000000001E-3</v>
      </c>
      <c r="K135" s="17">
        <v>1.018</v>
      </c>
      <c r="L135" s="17">
        <v>12.04</v>
      </c>
      <c r="M135" s="17">
        <v>59.88</v>
      </c>
      <c r="N135" s="17">
        <v>19.86</v>
      </c>
      <c r="O135" s="17">
        <v>0.79</v>
      </c>
    </row>
    <row r="136" spans="1:15" ht="15.75" thickBot="1" x14ac:dyDescent="0.3">
      <c r="A136" s="19" t="s">
        <v>26</v>
      </c>
      <c r="B136" s="47" t="s">
        <v>91</v>
      </c>
      <c r="C136" s="21">
        <v>100</v>
      </c>
      <c r="D136" s="17">
        <v>15.82</v>
      </c>
      <c r="E136" s="17">
        <v>16.03</v>
      </c>
      <c r="F136" s="17">
        <v>4.2699999999999996</v>
      </c>
      <c r="G136" s="17">
        <v>224.68</v>
      </c>
      <c r="H136" s="17">
        <v>1.7000000000000001E-2</v>
      </c>
      <c r="I136" s="17">
        <v>2.6</v>
      </c>
      <c r="J136" s="17"/>
      <c r="K136" s="17">
        <v>1.4350000000000001</v>
      </c>
      <c r="L136" s="17">
        <v>12.05</v>
      </c>
      <c r="M136" s="17">
        <v>178.59</v>
      </c>
      <c r="N136" s="17">
        <v>24.49</v>
      </c>
      <c r="O136" s="17">
        <v>1.69</v>
      </c>
    </row>
    <row r="137" spans="1:15" ht="15.75" thickBot="1" x14ac:dyDescent="0.3">
      <c r="A137" s="19">
        <v>171</v>
      </c>
      <c r="B137" s="20" t="s">
        <v>41</v>
      </c>
      <c r="C137" s="21" t="s">
        <v>42</v>
      </c>
      <c r="D137" s="38">
        <v>8.73</v>
      </c>
      <c r="E137" s="38">
        <v>5.9</v>
      </c>
      <c r="F137" s="17">
        <v>39.46</v>
      </c>
      <c r="G137" s="17">
        <v>245.91</v>
      </c>
      <c r="H137" s="17">
        <v>0.29699999999999999</v>
      </c>
      <c r="I137" s="17"/>
      <c r="J137" s="17">
        <v>0.02</v>
      </c>
      <c r="K137" s="17">
        <v>0.60199999999999998</v>
      </c>
      <c r="L137" s="17">
        <v>15</v>
      </c>
      <c r="M137" s="17">
        <v>207.12</v>
      </c>
      <c r="N137" s="17">
        <v>138</v>
      </c>
      <c r="O137" s="17">
        <v>4.63</v>
      </c>
    </row>
    <row r="138" spans="1:15" ht="15.75" thickBot="1" x14ac:dyDescent="0.3">
      <c r="A138" s="19">
        <v>377</v>
      </c>
      <c r="B138" s="70" t="s">
        <v>92</v>
      </c>
      <c r="C138" s="21">
        <v>200</v>
      </c>
      <c r="D138" s="32">
        <v>0.27</v>
      </c>
      <c r="E138" s="32">
        <v>0.05</v>
      </c>
      <c r="F138" s="32">
        <v>11.12</v>
      </c>
      <c r="G138" s="32">
        <v>46.01</v>
      </c>
      <c r="H138" s="32">
        <v>4.0000000000000001E-3</v>
      </c>
      <c r="I138" s="32">
        <v>2.9</v>
      </c>
      <c r="J138" s="32">
        <v>1E-3</v>
      </c>
      <c r="K138" s="32">
        <v>1.4E-2</v>
      </c>
      <c r="L138" s="32">
        <v>8.08</v>
      </c>
      <c r="M138" s="32">
        <v>9.7799999999999994</v>
      </c>
      <c r="N138" s="32">
        <v>5.24</v>
      </c>
      <c r="O138" s="32">
        <v>0.9</v>
      </c>
    </row>
    <row r="139" spans="1:15" ht="15.75" thickBot="1" x14ac:dyDescent="0.3">
      <c r="A139" s="39" t="s">
        <v>31</v>
      </c>
      <c r="B139" s="20" t="s">
        <v>44</v>
      </c>
      <c r="C139" s="21" t="s">
        <v>45</v>
      </c>
      <c r="D139" s="32">
        <v>1.73</v>
      </c>
      <c r="E139" s="32">
        <v>0.24</v>
      </c>
      <c r="F139" s="32">
        <v>12.61</v>
      </c>
      <c r="G139" s="32">
        <v>59.38</v>
      </c>
      <c r="H139" s="32">
        <v>0.04</v>
      </c>
      <c r="I139" s="32">
        <v>0</v>
      </c>
      <c r="J139" s="32">
        <v>0.15</v>
      </c>
      <c r="K139" s="32">
        <v>0.56999999999999995</v>
      </c>
      <c r="L139" s="32">
        <v>8.16</v>
      </c>
      <c r="M139" s="32">
        <v>48</v>
      </c>
      <c r="N139" s="32">
        <v>12.61</v>
      </c>
      <c r="O139" s="32">
        <v>1.1000000000000001</v>
      </c>
    </row>
    <row r="140" spans="1:15" ht="15.75" thickBot="1" x14ac:dyDescent="0.3">
      <c r="A140" s="33" t="s">
        <v>46</v>
      </c>
      <c r="B140" s="33"/>
      <c r="C140" s="71">
        <f t="shared" ref="C140:O140" si="17">C134+C135+C136+C137+C138+C139</f>
        <v>735</v>
      </c>
      <c r="D140" s="71">
        <f t="shared" si="17"/>
        <v>30.830000000000002</v>
      </c>
      <c r="E140" s="71">
        <f t="shared" si="17"/>
        <v>29.14</v>
      </c>
      <c r="F140" s="71">
        <f t="shared" si="17"/>
        <v>83.09</v>
      </c>
      <c r="G140" s="71">
        <f t="shared" si="17"/>
        <v>717.92</v>
      </c>
      <c r="H140" s="71">
        <f t="shared" si="17"/>
        <v>0.45899999999999996</v>
      </c>
      <c r="I140" s="71">
        <f t="shared" si="17"/>
        <v>35.4</v>
      </c>
      <c r="J140" s="71">
        <f t="shared" si="17"/>
        <v>0.17499999999999999</v>
      </c>
      <c r="K140" s="71">
        <f t="shared" si="17"/>
        <v>5.0090000000000003</v>
      </c>
      <c r="L140" s="71">
        <f t="shared" si="17"/>
        <v>81.819999999999993</v>
      </c>
      <c r="M140" s="71">
        <f t="shared" si="17"/>
        <v>520.48</v>
      </c>
      <c r="N140" s="71">
        <f t="shared" si="17"/>
        <v>209</v>
      </c>
      <c r="O140" s="71">
        <f t="shared" si="17"/>
        <v>9.4499999999999993</v>
      </c>
    </row>
    <row r="141" spans="1:15" ht="15.75" thickBot="1" x14ac:dyDescent="0.3">
      <c r="A141" s="33" t="s">
        <v>47</v>
      </c>
      <c r="B141" s="33"/>
      <c r="C141" s="41">
        <f t="shared" ref="C141:O141" si="18">C132+C140</f>
        <v>1275</v>
      </c>
      <c r="D141" s="41">
        <f t="shared" si="18"/>
        <v>40.08</v>
      </c>
      <c r="E141" s="41">
        <f t="shared" si="18"/>
        <v>48.79</v>
      </c>
      <c r="F141" s="41">
        <f t="shared" si="18"/>
        <v>149.65</v>
      </c>
      <c r="G141" s="41">
        <f t="shared" si="18"/>
        <v>1198.9299999999998</v>
      </c>
      <c r="H141" s="41">
        <f t="shared" si="18"/>
        <v>0.65900000000000003</v>
      </c>
      <c r="I141" s="41">
        <f t="shared" si="18"/>
        <v>50.489999999999995</v>
      </c>
      <c r="J141" s="41">
        <f t="shared" si="18"/>
        <v>15.452</v>
      </c>
      <c r="K141" s="41">
        <f t="shared" si="18"/>
        <v>194.459</v>
      </c>
      <c r="L141" s="41">
        <f t="shared" si="18"/>
        <v>227.92999999999998</v>
      </c>
      <c r="M141" s="41">
        <f t="shared" si="18"/>
        <v>737.6400000000001</v>
      </c>
      <c r="N141" s="41">
        <f t="shared" si="18"/>
        <v>276.08</v>
      </c>
      <c r="O141" s="41">
        <f t="shared" si="18"/>
        <v>14.84</v>
      </c>
    </row>
    <row r="142" spans="1:15" x14ac:dyDescent="0.25">
      <c r="A142" s="2" t="s">
        <v>1</v>
      </c>
      <c r="B142" s="3" t="s">
        <v>2</v>
      </c>
      <c r="C142" s="4"/>
      <c r="D142" s="5"/>
      <c r="E142" s="5"/>
      <c r="F142" s="5"/>
      <c r="G142" s="5"/>
      <c r="H142" s="63"/>
      <c r="I142" s="63"/>
      <c r="J142" s="57"/>
      <c r="K142" s="57"/>
      <c r="L142" s="57"/>
      <c r="M142" s="57"/>
      <c r="N142" s="57"/>
      <c r="O142" s="57"/>
    </row>
    <row r="143" spans="1:15" x14ac:dyDescent="0.25">
      <c r="A143" s="2" t="s">
        <v>3</v>
      </c>
      <c r="B143" s="3" t="s">
        <v>48</v>
      </c>
      <c r="C143" s="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5.75" thickBot="1" x14ac:dyDescent="0.3">
      <c r="A144" s="2" t="s">
        <v>5</v>
      </c>
      <c r="B144" s="3">
        <v>2</v>
      </c>
      <c r="C144" s="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5.75" thickBot="1" x14ac:dyDescent="0.3">
      <c r="A145" s="8" t="s">
        <v>6</v>
      </c>
      <c r="B145" s="9" t="s">
        <v>7</v>
      </c>
      <c r="C145" s="10" t="s">
        <v>8</v>
      </c>
      <c r="D145" s="11" t="s">
        <v>9</v>
      </c>
      <c r="E145" s="11"/>
      <c r="F145" s="11"/>
      <c r="G145" s="10" t="s">
        <v>10</v>
      </c>
      <c r="H145" s="10" t="s">
        <v>11</v>
      </c>
      <c r="I145" s="10"/>
      <c r="J145" s="10"/>
      <c r="K145" s="10"/>
      <c r="L145" s="10" t="s">
        <v>12</v>
      </c>
      <c r="M145" s="10"/>
      <c r="N145" s="10"/>
      <c r="O145" s="10"/>
    </row>
    <row r="146" spans="1:15" ht="15.75" thickBot="1" x14ac:dyDescent="0.3">
      <c r="A146" s="12" t="s">
        <v>13</v>
      </c>
      <c r="B146" s="9"/>
      <c r="C146" s="10"/>
      <c r="D146" s="13" t="s">
        <v>14</v>
      </c>
      <c r="E146" s="13" t="s">
        <v>15</v>
      </c>
      <c r="F146" s="13" t="s">
        <v>16</v>
      </c>
      <c r="G146" s="10"/>
      <c r="H146" s="13" t="s">
        <v>17</v>
      </c>
      <c r="I146" s="13" t="s">
        <v>18</v>
      </c>
      <c r="J146" s="13" t="s">
        <v>19</v>
      </c>
      <c r="K146" s="13" t="s">
        <v>20</v>
      </c>
      <c r="L146" s="13" t="s">
        <v>21</v>
      </c>
      <c r="M146" s="13" t="s">
        <v>22</v>
      </c>
      <c r="N146" s="13" t="s">
        <v>23</v>
      </c>
      <c r="O146" s="13" t="s">
        <v>24</v>
      </c>
    </row>
    <row r="147" spans="1:15" ht="15.75" thickBot="1" x14ac:dyDescent="0.3">
      <c r="A147" s="14">
        <v>1</v>
      </c>
      <c r="B147" s="15">
        <v>2</v>
      </c>
      <c r="C147" s="19">
        <v>3</v>
      </c>
      <c r="D147" s="17">
        <v>4</v>
      </c>
      <c r="E147" s="17">
        <v>5</v>
      </c>
      <c r="F147" s="17">
        <v>6</v>
      </c>
      <c r="G147" s="17">
        <v>7</v>
      </c>
      <c r="H147" s="17">
        <v>8</v>
      </c>
      <c r="I147" s="17">
        <v>9</v>
      </c>
      <c r="J147" s="17">
        <v>10</v>
      </c>
      <c r="K147" s="17">
        <v>11</v>
      </c>
      <c r="L147" s="17">
        <v>12</v>
      </c>
      <c r="M147" s="17">
        <v>13</v>
      </c>
      <c r="N147" s="17">
        <v>14</v>
      </c>
      <c r="O147" s="17">
        <v>15</v>
      </c>
    </row>
    <row r="148" spans="1:15" ht="15.75" thickBot="1" x14ac:dyDescent="0.3">
      <c r="A148" s="68" t="s">
        <v>25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</row>
    <row r="149" spans="1:15" ht="15.75" thickBot="1" x14ac:dyDescent="0.3">
      <c r="A149" s="19">
        <v>71</v>
      </c>
      <c r="B149" s="49" t="s">
        <v>49</v>
      </c>
      <c r="C149" s="21" t="s">
        <v>50</v>
      </c>
      <c r="D149" s="17">
        <v>0.13</v>
      </c>
      <c r="E149" s="17">
        <v>1.35</v>
      </c>
      <c r="F149" s="17">
        <v>0.36</v>
      </c>
      <c r="G149" s="17">
        <v>14.13</v>
      </c>
      <c r="H149" s="17">
        <v>6.0000000000000001E-3</v>
      </c>
      <c r="I149" s="17">
        <v>1.33</v>
      </c>
      <c r="J149" s="17"/>
      <c r="K149" s="17">
        <v>0.6</v>
      </c>
      <c r="L149" s="17">
        <v>3</v>
      </c>
      <c r="M149" s="17">
        <v>5.7</v>
      </c>
      <c r="N149" s="17">
        <v>2.66</v>
      </c>
      <c r="O149" s="17">
        <v>0.1</v>
      </c>
    </row>
    <row r="150" spans="1:15" ht="15.75" thickBot="1" x14ac:dyDescent="0.3">
      <c r="A150" s="19" t="s">
        <v>26</v>
      </c>
      <c r="B150" s="49" t="s">
        <v>85</v>
      </c>
      <c r="C150" s="21">
        <v>40</v>
      </c>
      <c r="D150" s="17">
        <v>2</v>
      </c>
      <c r="E150" s="17">
        <v>11.63</v>
      </c>
      <c r="F150" s="17">
        <v>12.95</v>
      </c>
      <c r="G150" s="17">
        <v>165.39</v>
      </c>
      <c r="H150" s="17">
        <v>2E-3</v>
      </c>
      <c r="I150" s="17"/>
      <c r="J150" s="17">
        <v>0.06</v>
      </c>
      <c r="K150" s="17">
        <v>0.15</v>
      </c>
      <c r="L150" s="17">
        <v>3.6</v>
      </c>
      <c r="M150" s="17">
        <v>4.5</v>
      </c>
      <c r="N150" s="17"/>
      <c r="O150" s="17">
        <v>0.03</v>
      </c>
    </row>
    <row r="151" spans="1:15" ht="15.75" thickBot="1" x14ac:dyDescent="0.3">
      <c r="A151" s="19" t="s">
        <v>26</v>
      </c>
      <c r="B151" s="26" t="s">
        <v>51</v>
      </c>
      <c r="C151" s="21">
        <v>170</v>
      </c>
      <c r="D151" s="17">
        <v>10.29</v>
      </c>
      <c r="E151" s="17">
        <v>10.19</v>
      </c>
      <c r="F151" s="17">
        <v>36.020000000000003</v>
      </c>
      <c r="G151" s="17">
        <v>276.93</v>
      </c>
      <c r="H151" s="17">
        <v>9.5000000000000001E-2</v>
      </c>
      <c r="I151" s="17">
        <v>0.14000000000000001</v>
      </c>
      <c r="J151" s="17">
        <v>7.1999999999999995E-2</v>
      </c>
      <c r="K151" s="17">
        <v>0.91500000000000004</v>
      </c>
      <c r="L151" s="17">
        <v>186.89</v>
      </c>
      <c r="M151" s="17">
        <v>145.87</v>
      </c>
      <c r="N151" s="17">
        <v>15.16</v>
      </c>
      <c r="O151" s="17">
        <v>1.03</v>
      </c>
    </row>
    <row r="152" spans="1:15" ht="15.75" thickBot="1" x14ac:dyDescent="0.3">
      <c r="A152" s="19">
        <v>378</v>
      </c>
      <c r="B152" s="20" t="s">
        <v>30</v>
      </c>
      <c r="C152" s="21">
        <v>200</v>
      </c>
      <c r="D152" s="23">
        <v>1.7</v>
      </c>
      <c r="E152" s="28">
        <v>1.65</v>
      </c>
      <c r="F152" s="23">
        <v>13.4</v>
      </c>
      <c r="G152" s="28">
        <v>75.25</v>
      </c>
      <c r="H152" s="29">
        <v>2.1000000000000001E-2</v>
      </c>
      <c r="I152" s="23">
        <v>0.75</v>
      </c>
      <c r="J152" s="23">
        <v>10.000999999999999</v>
      </c>
      <c r="K152" s="28"/>
      <c r="L152" s="23">
        <v>65.78</v>
      </c>
      <c r="M152" s="28">
        <v>53.74</v>
      </c>
      <c r="N152" s="23">
        <v>11.4</v>
      </c>
      <c r="O152" s="30">
        <v>0.9</v>
      </c>
    </row>
    <row r="153" spans="1:15" ht="15.75" thickBot="1" x14ac:dyDescent="0.3">
      <c r="A153" s="31" t="s">
        <v>31</v>
      </c>
      <c r="B153" s="47" t="s">
        <v>54</v>
      </c>
      <c r="C153" s="21" t="s">
        <v>55</v>
      </c>
      <c r="D153" s="17">
        <v>2.5</v>
      </c>
      <c r="E153" s="17">
        <v>1.2</v>
      </c>
      <c r="F153" s="17">
        <v>13.1</v>
      </c>
      <c r="G153" s="17">
        <v>73</v>
      </c>
      <c r="H153" s="17"/>
      <c r="I153" s="17"/>
      <c r="J153" s="17"/>
      <c r="K153" s="17">
        <v>2.25</v>
      </c>
      <c r="L153" s="17"/>
      <c r="M153" s="17"/>
      <c r="N153" s="17"/>
      <c r="O153" s="17">
        <v>0.18</v>
      </c>
    </row>
    <row r="154" spans="1:15" ht="15.75" thickBot="1" x14ac:dyDescent="0.3">
      <c r="A154" s="19"/>
      <c r="B154" s="47"/>
      <c r="C154" s="21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ht="15.75" thickBot="1" x14ac:dyDescent="0.3">
      <c r="A155" s="33" t="s">
        <v>34</v>
      </c>
      <c r="B155" s="33"/>
      <c r="C155" s="34">
        <f t="shared" ref="C155:O155" si="19">C149+C151+C150+C152+C153+C154</f>
        <v>530</v>
      </c>
      <c r="D155" s="34">
        <f t="shared" si="19"/>
        <v>16.619999999999997</v>
      </c>
      <c r="E155" s="34">
        <f t="shared" si="19"/>
        <v>26.02</v>
      </c>
      <c r="F155" s="34">
        <f t="shared" si="19"/>
        <v>75.83</v>
      </c>
      <c r="G155" s="34">
        <f t="shared" si="19"/>
        <v>604.70000000000005</v>
      </c>
      <c r="H155" s="34">
        <f t="shared" si="19"/>
        <v>0.12400000000000001</v>
      </c>
      <c r="I155" s="34">
        <f t="shared" si="19"/>
        <v>2.2200000000000002</v>
      </c>
      <c r="J155" s="34">
        <f t="shared" si="19"/>
        <v>10.132999999999999</v>
      </c>
      <c r="K155" s="34">
        <f t="shared" si="19"/>
        <v>3.915</v>
      </c>
      <c r="L155" s="34">
        <f t="shared" si="19"/>
        <v>259.27</v>
      </c>
      <c r="M155" s="34">
        <f t="shared" si="19"/>
        <v>209.81</v>
      </c>
      <c r="N155" s="34">
        <f t="shared" si="19"/>
        <v>29.22</v>
      </c>
      <c r="O155" s="34">
        <f t="shared" si="19"/>
        <v>2.2400000000000002</v>
      </c>
    </row>
    <row r="156" spans="1:15" ht="15.75" thickBot="1" x14ac:dyDescent="0.3">
      <c r="A156" s="68" t="s">
        <v>35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</row>
    <row r="157" spans="1:15" ht="15.75" thickBot="1" x14ac:dyDescent="0.3">
      <c r="A157" s="19">
        <v>51</v>
      </c>
      <c r="B157" s="49" t="s">
        <v>93</v>
      </c>
      <c r="C157" s="21" t="s">
        <v>37</v>
      </c>
      <c r="D157" s="38">
        <v>2.68</v>
      </c>
      <c r="E157" s="38">
        <v>7.41</v>
      </c>
      <c r="F157" s="38">
        <v>4.84</v>
      </c>
      <c r="G157" s="38">
        <v>96.77</v>
      </c>
      <c r="H157" s="38">
        <v>1.4E-2</v>
      </c>
      <c r="I157" s="38">
        <v>5.56</v>
      </c>
      <c r="J157" s="38">
        <v>2.1000000000000001E-2</v>
      </c>
      <c r="K157" s="38">
        <v>2.2949999999999999</v>
      </c>
      <c r="L157" s="38">
        <v>90.75</v>
      </c>
      <c r="M157" s="38">
        <v>63.75</v>
      </c>
      <c r="N157" s="38">
        <v>14.9</v>
      </c>
      <c r="O157" s="38">
        <v>0.85</v>
      </c>
    </row>
    <row r="158" spans="1:15" ht="90" thickBot="1" x14ac:dyDescent="0.3">
      <c r="A158" s="19">
        <v>88</v>
      </c>
      <c r="B158" s="60" t="s">
        <v>94</v>
      </c>
      <c r="C158" s="58" t="s">
        <v>39</v>
      </c>
      <c r="D158" s="72">
        <v>3.29</v>
      </c>
      <c r="E158" s="72">
        <v>3.87</v>
      </c>
      <c r="F158" s="72">
        <v>10.99</v>
      </c>
      <c r="G158" s="72">
        <v>91.94</v>
      </c>
      <c r="H158" s="72">
        <v>0.09</v>
      </c>
      <c r="I158" s="72">
        <v>13.4</v>
      </c>
      <c r="J158" s="72">
        <v>4.0000000000000001E-3</v>
      </c>
      <c r="K158" s="73">
        <v>1.018</v>
      </c>
      <c r="L158" s="74">
        <v>12.04</v>
      </c>
      <c r="M158" s="72">
        <v>59.88</v>
      </c>
      <c r="N158" s="72">
        <v>19.86</v>
      </c>
      <c r="O158" s="72">
        <v>0.79</v>
      </c>
    </row>
    <row r="159" spans="1:15" ht="26.25" thickBot="1" x14ac:dyDescent="0.3">
      <c r="A159" s="19" t="s">
        <v>26</v>
      </c>
      <c r="B159" s="24" t="s">
        <v>95</v>
      </c>
      <c r="C159" s="21" t="s">
        <v>55</v>
      </c>
      <c r="D159" s="32">
        <v>12.37</v>
      </c>
      <c r="E159" s="32">
        <v>12.33</v>
      </c>
      <c r="F159" s="32">
        <v>16.670000000000002</v>
      </c>
      <c r="G159" s="32">
        <v>227.12</v>
      </c>
      <c r="H159" s="32">
        <v>0.221</v>
      </c>
      <c r="I159" s="32">
        <v>1.1499999999999999</v>
      </c>
      <c r="J159" s="32">
        <v>5.0000000000000001E-3</v>
      </c>
      <c r="K159" s="36">
        <v>2.88</v>
      </c>
      <c r="L159" s="19">
        <v>42.05</v>
      </c>
      <c r="M159" s="32">
        <v>162.63999999999999</v>
      </c>
      <c r="N159" s="32">
        <v>36.26</v>
      </c>
      <c r="O159" s="32">
        <v>1.18</v>
      </c>
    </row>
    <row r="160" spans="1:15" ht="39" thickBot="1" x14ac:dyDescent="0.3">
      <c r="A160" s="19">
        <v>312</v>
      </c>
      <c r="B160" s="69" t="s">
        <v>96</v>
      </c>
      <c r="C160" s="66" t="s">
        <v>42</v>
      </c>
      <c r="D160" s="19">
        <v>3.31</v>
      </c>
      <c r="E160" s="32">
        <v>6.32</v>
      </c>
      <c r="F160" s="32">
        <v>22.04</v>
      </c>
      <c r="G160" s="32">
        <v>158.28</v>
      </c>
      <c r="H160" s="32">
        <v>0.16400000000000001</v>
      </c>
      <c r="I160" s="32">
        <v>25.9</v>
      </c>
      <c r="J160" s="32">
        <v>4.6280000000000001</v>
      </c>
      <c r="K160" s="32">
        <v>0.19800000000000001</v>
      </c>
      <c r="L160" s="32">
        <v>42.31</v>
      </c>
      <c r="M160" s="32">
        <v>91.27</v>
      </c>
      <c r="N160" s="32">
        <v>32.659999999999997</v>
      </c>
      <c r="O160" s="32">
        <v>1.19</v>
      </c>
    </row>
    <row r="161" spans="1:15" ht="15.75" thickBot="1" x14ac:dyDescent="0.3">
      <c r="A161" s="19">
        <v>349</v>
      </c>
      <c r="B161" s="26" t="s">
        <v>97</v>
      </c>
      <c r="C161" s="21">
        <v>200</v>
      </c>
      <c r="D161" s="32">
        <v>0.57999999999999996</v>
      </c>
      <c r="E161" s="32">
        <v>0.1</v>
      </c>
      <c r="F161" s="32">
        <v>20.86</v>
      </c>
      <c r="G161" s="32">
        <v>86.65</v>
      </c>
      <c r="H161" s="32">
        <v>1.105</v>
      </c>
      <c r="I161" s="32"/>
      <c r="J161" s="32">
        <v>3.0000000000000001E-3</v>
      </c>
      <c r="K161" s="32">
        <v>2.1589999999999998</v>
      </c>
      <c r="L161" s="32">
        <v>7.91</v>
      </c>
      <c r="M161" s="32">
        <v>2.2610000000000001</v>
      </c>
      <c r="N161" s="32">
        <v>3.25</v>
      </c>
      <c r="O161" s="32">
        <v>2.5499999999999998</v>
      </c>
    </row>
    <row r="162" spans="1:15" ht="15.75" thickBot="1" x14ac:dyDescent="0.3">
      <c r="A162" s="31" t="s">
        <v>31</v>
      </c>
      <c r="B162" s="20" t="s">
        <v>44</v>
      </c>
      <c r="C162" s="21" t="s">
        <v>45</v>
      </c>
      <c r="D162" s="32">
        <v>1.73</v>
      </c>
      <c r="E162" s="32">
        <v>0.24</v>
      </c>
      <c r="F162" s="32">
        <v>12.61</v>
      </c>
      <c r="G162" s="32">
        <v>59.38</v>
      </c>
      <c r="H162" s="32">
        <v>0.04</v>
      </c>
      <c r="I162" s="32">
        <v>0</v>
      </c>
      <c r="J162" s="32">
        <v>0.15</v>
      </c>
      <c r="K162" s="32">
        <v>0.56999999999999995</v>
      </c>
      <c r="L162" s="32">
        <v>8.16</v>
      </c>
      <c r="M162" s="32">
        <v>48</v>
      </c>
      <c r="N162" s="32">
        <v>12.61</v>
      </c>
      <c r="O162" s="32">
        <v>1.1000000000000001</v>
      </c>
    </row>
    <row r="163" spans="1:15" ht="15.75" thickBot="1" x14ac:dyDescent="0.3">
      <c r="A163" s="33" t="s">
        <v>46</v>
      </c>
      <c r="B163" s="33"/>
      <c r="C163" s="34">
        <f>C157+C158+C159+C160+C161+C162</f>
        <v>735</v>
      </c>
      <c r="D163" s="55">
        <f t="shared" ref="D163:O163" si="20">SUM(D157:D162)</f>
        <v>23.959999999999997</v>
      </c>
      <c r="E163" s="55">
        <f t="shared" si="20"/>
        <v>30.27</v>
      </c>
      <c r="F163" s="55">
        <f t="shared" si="20"/>
        <v>88.01</v>
      </c>
      <c r="G163" s="55">
        <f t="shared" si="20"/>
        <v>720.14</v>
      </c>
      <c r="H163" s="55">
        <f t="shared" si="20"/>
        <v>1.6339999999999999</v>
      </c>
      <c r="I163" s="55">
        <f t="shared" si="20"/>
        <v>46.01</v>
      </c>
      <c r="J163" s="55">
        <f t="shared" si="20"/>
        <v>4.8110000000000008</v>
      </c>
      <c r="K163" s="55">
        <f t="shared" si="20"/>
        <v>9.120000000000001</v>
      </c>
      <c r="L163" s="55">
        <f t="shared" si="20"/>
        <v>203.21999999999997</v>
      </c>
      <c r="M163" s="55">
        <f t="shared" si="20"/>
        <v>427.80099999999999</v>
      </c>
      <c r="N163" s="55">
        <f t="shared" si="20"/>
        <v>119.53999999999999</v>
      </c>
      <c r="O163" s="55">
        <f t="shared" si="20"/>
        <v>7.66</v>
      </c>
    </row>
    <row r="164" spans="1:15" ht="15.75" thickBot="1" x14ac:dyDescent="0.3">
      <c r="A164" s="33" t="s">
        <v>47</v>
      </c>
      <c r="B164" s="33"/>
      <c r="C164" s="75">
        <f t="shared" ref="C164:O164" si="21">C155+C163</f>
        <v>1265</v>
      </c>
      <c r="D164" s="76">
        <f t="shared" si="21"/>
        <v>40.58</v>
      </c>
      <c r="E164" s="76">
        <f t="shared" si="21"/>
        <v>56.29</v>
      </c>
      <c r="F164" s="76">
        <f t="shared" si="21"/>
        <v>163.84</v>
      </c>
      <c r="G164" s="76">
        <f t="shared" si="21"/>
        <v>1324.8400000000001</v>
      </c>
      <c r="H164" s="76">
        <f t="shared" si="21"/>
        <v>1.758</v>
      </c>
      <c r="I164" s="76">
        <f t="shared" si="21"/>
        <v>48.23</v>
      </c>
      <c r="J164" s="76">
        <f t="shared" si="21"/>
        <v>14.943999999999999</v>
      </c>
      <c r="K164" s="76">
        <f t="shared" si="21"/>
        <v>13.035</v>
      </c>
      <c r="L164" s="76">
        <f t="shared" si="21"/>
        <v>462.48999999999995</v>
      </c>
      <c r="M164" s="76">
        <f t="shared" si="21"/>
        <v>637.61099999999999</v>
      </c>
      <c r="N164" s="76">
        <f t="shared" si="21"/>
        <v>148.76</v>
      </c>
      <c r="O164" s="76">
        <f t="shared" si="21"/>
        <v>9.9</v>
      </c>
    </row>
    <row r="165" spans="1:15" x14ac:dyDescent="0.25">
      <c r="A165" s="2" t="s">
        <v>1</v>
      </c>
      <c r="B165" s="3" t="s">
        <v>2</v>
      </c>
      <c r="C165" s="4"/>
      <c r="D165" s="5"/>
      <c r="E165" s="5"/>
      <c r="F165" s="5"/>
      <c r="G165" s="5"/>
      <c r="H165" s="63"/>
      <c r="I165" s="63"/>
      <c r="J165" s="57"/>
      <c r="K165" s="57"/>
      <c r="L165" s="57"/>
      <c r="M165" s="57"/>
      <c r="N165" s="57"/>
      <c r="O165" s="57"/>
    </row>
    <row r="166" spans="1:15" x14ac:dyDescent="0.25">
      <c r="A166" s="2" t="s">
        <v>3</v>
      </c>
      <c r="B166" s="3" t="s">
        <v>61</v>
      </c>
      <c r="C166" s="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thickBot="1" x14ac:dyDescent="0.3">
      <c r="A167" s="2" t="s">
        <v>5</v>
      </c>
      <c r="B167" s="3">
        <v>2</v>
      </c>
      <c r="C167" s="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thickBot="1" x14ac:dyDescent="0.3">
      <c r="A168" s="8" t="s">
        <v>6</v>
      </c>
      <c r="B168" s="9" t="s">
        <v>7</v>
      </c>
      <c r="C168" s="10" t="s">
        <v>8</v>
      </c>
      <c r="D168" s="11" t="s">
        <v>9</v>
      </c>
      <c r="E168" s="11"/>
      <c r="F168" s="11"/>
      <c r="G168" s="10" t="s">
        <v>10</v>
      </c>
      <c r="H168" s="10" t="s">
        <v>11</v>
      </c>
      <c r="I168" s="10"/>
      <c r="J168" s="10"/>
      <c r="K168" s="10"/>
      <c r="L168" s="10" t="s">
        <v>12</v>
      </c>
      <c r="M168" s="10"/>
      <c r="N168" s="10"/>
      <c r="O168" s="10"/>
    </row>
    <row r="169" spans="1:15" ht="15.75" thickBot="1" x14ac:dyDescent="0.3">
      <c r="A169" s="12" t="s">
        <v>13</v>
      </c>
      <c r="B169" s="9"/>
      <c r="C169" s="10"/>
      <c r="D169" s="13" t="s">
        <v>14</v>
      </c>
      <c r="E169" s="13" t="s">
        <v>15</v>
      </c>
      <c r="F169" s="13" t="s">
        <v>16</v>
      </c>
      <c r="G169" s="10"/>
      <c r="H169" s="13" t="s">
        <v>17</v>
      </c>
      <c r="I169" s="13" t="s">
        <v>18</v>
      </c>
      <c r="J169" s="13" t="s">
        <v>19</v>
      </c>
      <c r="K169" s="13" t="s">
        <v>20</v>
      </c>
      <c r="L169" s="13" t="s">
        <v>21</v>
      </c>
      <c r="M169" s="13" t="s">
        <v>22</v>
      </c>
      <c r="N169" s="13" t="s">
        <v>23</v>
      </c>
      <c r="O169" s="13" t="s">
        <v>24</v>
      </c>
    </row>
    <row r="170" spans="1:15" ht="15.75" thickBot="1" x14ac:dyDescent="0.3">
      <c r="A170" s="14">
        <v>1</v>
      </c>
      <c r="B170" s="15">
        <v>2</v>
      </c>
      <c r="C170" s="19">
        <v>3</v>
      </c>
      <c r="D170" s="17">
        <v>4</v>
      </c>
      <c r="E170" s="17">
        <v>5</v>
      </c>
      <c r="F170" s="17">
        <v>6</v>
      </c>
      <c r="G170" s="17">
        <v>7</v>
      </c>
      <c r="H170" s="17">
        <v>8</v>
      </c>
      <c r="I170" s="17">
        <v>9</v>
      </c>
      <c r="J170" s="17">
        <v>10</v>
      </c>
      <c r="K170" s="17">
        <v>11</v>
      </c>
      <c r="L170" s="17">
        <v>12</v>
      </c>
      <c r="M170" s="17">
        <v>13</v>
      </c>
      <c r="N170" s="17">
        <v>14</v>
      </c>
      <c r="O170" s="17">
        <v>15</v>
      </c>
    </row>
    <row r="171" spans="1:15" ht="15.75" thickBot="1" x14ac:dyDescent="0.3">
      <c r="A171" s="68" t="s">
        <v>25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</row>
    <row r="172" spans="1:15" ht="15.75" thickBot="1" x14ac:dyDescent="0.3">
      <c r="A172" s="19">
        <v>71</v>
      </c>
      <c r="B172" s="49" t="s">
        <v>98</v>
      </c>
      <c r="C172" s="21" t="s">
        <v>50</v>
      </c>
      <c r="D172" s="30">
        <v>0.13</v>
      </c>
      <c r="E172" s="30">
        <v>1.35</v>
      </c>
      <c r="F172" s="30">
        <v>0.36</v>
      </c>
      <c r="G172" s="30">
        <v>14.13</v>
      </c>
      <c r="H172" s="30">
        <v>6.0000000000000001E-3</v>
      </c>
      <c r="I172" s="30">
        <v>1.33</v>
      </c>
      <c r="J172" s="30"/>
      <c r="K172" s="30">
        <v>0.6</v>
      </c>
      <c r="L172" s="30">
        <v>3</v>
      </c>
      <c r="M172" s="30">
        <v>5.7</v>
      </c>
      <c r="N172" s="30">
        <v>2.66</v>
      </c>
      <c r="O172" s="30">
        <v>0.1</v>
      </c>
    </row>
    <row r="173" spans="1:15" ht="39" thickBot="1" x14ac:dyDescent="0.3">
      <c r="A173" s="19" t="s">
        <v>26</v>
      </c>
      <c r="B173" s="50" t="s">
        <v>99</v>
      </c>
      <c r="C173" s="21" t="s">
        <v>42</v>
      </c>
      <c r="D173" s="30">
        <v>15.14</v>
      </c>
      <c r="E173" s="30">
        <v>16.899999999999999</v>
      </c>
      <c r="F173" s="30">
        <v>2.69</v>
      </c>
      <c r="G173" s="30">
        <v>223.42</v>
      </c>
      <c r="H173" s="30">
        <v>0.11</v>
      </c>
      <c r="I173" s="30">
        <v>0.28000000000000003</v>
      </c>
      <c r="J173" s="30">
        <v>0.40899999999999997</v>
      </c>
      <c r="K173" s="30">
        <v>0.65100000000000002</v>
      </c>
      <c r="L173" s="30">
        <v>109.42</v>
      </c>
      <c r="M173" s="30">
        <v>242.83</v>
      </c>
      <c r="N173" s="30">
        <v>17.66</v>
      </c>
      <c r="O173" s="30">
        <v>2.8580000000000001</v>
      </c>
    </row>
    <row r="174" spans="1:15" ht="39" thickBot="1" x14ac:dyDescent="0.3">
      <c r="A174" s="19">
        <v>382</v>
      </c>
      <c r="B174" s="50" t="s">
        <v>64</v>
      </c>
      <c r="C174" s="21">
        <v>200</v>
      </c>
      <c r="D174" s="30">
        <v>3.97</v>
      </c>
      <c r="E174" s="30">
        <v>3.8</v>
      </c>
      <c r="F174" s="30">
        <v>16.09</v>
      </c>
      <c r="G174" s="30">
        <v>114.43</v>
      </c>
      <c r="H174" s="30">
        <v>2.4E-2</v>
      </c>
      <c r="I174" s="30">
        <v>0.6</v>
      </c>
      <c r="J174" s="30">
        <v>1.4999999999999999E-2</v>
      </c>
      <c r="K174" s="30">
        <v>1.2E-2</v>
      </c>
      <c r="L174" s="30">
        <v>126.45</v>
      </c>
      <c r="M174" s="30">
        <v>117.2</v>
      </c>
      <c r="N174" s="30">
        <v>31</v>
      </c>
      <c r="O174" s="30">
        <v>1.01</v>
      </c>
    </row>
    <row r="175" spans="1:15" ht="39" thickBot="1" x14ac:dyDescent="0.3">
      <c r="A175" s="31" t="s">
        <v>31</v>
      </c>
      <c r="B175" s="50" t="s">
        <v>53</v>
      </c>
      <c r="C175" s="21" t="s">
        <v>45</v>
      </c>
      <c r="D175" s="25">
        <v>2.92</v>
      </c>
      <c r="E175" s="25">
        <v>0.24</v>
      </c>
      <c r="F175" s="30">
        <v>11.95</v>
      </c>
      <c r="G175" s="30">
        <v>58.14</v>
      </c>
      <c r="H175" s="30">
        <v>0.1</v>
      </c>
      <c r="I175" s="30">
        <v>4.9000000000000002E-2</v>
      </c>
      <c r="J175" s="30">
        <v>0</v>
      </c>
      <c r="K175" s="30">
        <v>0</v>
      </c>
      <c r="L175" s="30">
        <v>30.92</v>
      </c>
      <c r="M175" s="30">
        <v>31.88</v>
      </c>
      <c r="N175" s="30">
        <v>20.03</v>
      </c>
      <c r="O175" s="30">
        <v>0.89</v>
      </c>
    </row>
    <row r="176" spans="1:15" ht="15.75" thickBot="1" x14ac:dyDescent="0.3">
      <c r="A176" s="31" t="s">
        <v>31</v>
      </c>
      <c r="B176" s="49" t="s">
        <v>32</v>
      </c>
      <c r="C176" s="21" t="s">
        <v>33</v>
      </c>
      <c r="D176" s="32">
        <v>0.56000000000000005</v>
      </c>
      <c r="E176" s="32">
        <v>0.56000000000000005</v>
      </c>
      <c r="F176" s="17">
        <v>13.72</v>
      </c>
      <c r="G176" s="17">
        <v>62.16</v>
      </c>
      <c r="H176" s="17"/>
      <c r="I176" s="17">
        <v>14</v>
      </c>
      <c r="J176" s="17"/>
      <c r="K176" s="17">
        <v>0.28000000000000003</v>
      </c>
      <c r="L176" s="17">
        <v>22.4</v>
      </c>
      <c r="M176" s="17">
        <v>15.4</v>
      </c>
      <c r="N176" s="17">
        <v>12.6</v>
      </c>
      <c r="O176" s="17">
        <v>3.08</v>
      </c>
    </row>
    <row r="177" spans="1:15" ht="15.75" thickBot="1" x14ac:dyDescent="0.3">
      <c r="A177" s="19"/>
      <c r="B177" s="47"/>
      <c r="C177" s="21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5.75" thickBot="1" x14ac:dyDescent="0.3">
      <c r="A178" s="48" t="s">
        <v>34</v>
      </c>
      <c r="B178" s="48"/>
      <c r="C178" s="34">
        <f t="shared" ref="C178:O178" si="22">C172+C173+C174+C175+C176</f>
        <v>535</v>
      </c>
      <c r="D178" s="34">
        <f t="shared" si="22"/>
        <v>22.720000000000002</v>
      </c>
      <c r="E178" s="34">
        <f t="shared" si="22"/>
        <v>22.849999999999998</v>
      </c>
      <c r="F178" s="34">
        <f t="shared" si="22"/>
        <v>44.81</v>
      </c>
      <c r="G178" s="34">
        <f t="shared" si="22"/>
        <v>472.28</v>
      </c>
      <c r="H178" s="34">
        <f t="shared" si="22"/>
        <v>0.24000000000000002</v>
      </c>
      <c r="I178" s="34">
        <f t="shared" si="22"/>
        <v>16.259</v>
      </c>
      <c r="J178" s="34">
        <f t="shared" si="22"/>
        <v>0.42399999999999999</v>
      </c>
      <c r="K178" s="34">
        <f t="shared" si="22"/>
        <v>1.5429999999999999</v>
      </c>
      <c r="L178" s="34">
        <f t="shared" si="22"/>
        <v>292.19</v>
      </c>
      <c r="M178" s="34">
        <f t="shared" si="22"/>
        <v>413.01</v>
      </c>
      <c r="N178" s="34">
        <f t="shared" si="22"/>
        <v>83.949999999999989</v>
      </c>
      <c r="O178" s="34">
        <f t="shared" si="22"/>
        <v>7.9379999999999997</v>
      </c>
    </row>
    <row r="179" spans="1:15" ht="15.75" thickBot="1" x14ac:dyDescent="0.3">
      <c r="A179" s="68" t="s">
        <v>35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</row>
    <row r="180" spans="1:15" ht="15.75" thickBot="1" x14ac:dyDescent="0.3">
      <c r="A180" s="19">
        <v>45</v>
      </c>
      <c r="B180" s="49" t="s">
        <v>36</v>
      </c>
      <c r="C180" s="21" t="s">
        <v>37</v>
      </c>
      <c r="D180" s="15">
        <v>0.92</v>
      </c>
      <c r="E180" s="74">
        <v>3.05</v>
      </c>
      <c r="F180" s="15">
        <v>5.62</v>
      </c>
      <c r="G180" s="19">
        <v>53.61</v>
      </c>
      <c r="H180" s="15">
        <v>1.7999999999999999E-2</v>
      </c>
      <c r="I180" s="74">
        <v>21.43</v>
      </c>
      <c r="J180" s="15"/>
      <c r="K180" s="74">
        <v>1.391</v>
      </c>
      <c r="L180" s="15">
        <v>24.27</v>
      </c>
      <c r="M180" s="19">
        <v>17.93</v>
      </c>
      <c r="N180" s="15">
        <v>9.8000000000000007</v>
      </c>
      <c r="O180" s="74">
        <v>0.33</v>
      </c>
    </row>
    <row r="181" spans="1:15" ht="15.75" thickBot="1" x14ac:dyDescent="0.3">
      <c r="A181" s="19">
        <v>102</v>
      </c>
      <c r="B181" s="49" t="s">
        <v>38</v>
      </c>
      <c r="C181" s="21" t="s">
        <v>39</v>
      </c>
      <c r="D181" s="36">
        <v>5.63</v>
      </c>
      <c r="E181" s="19">
        <v>5.24</v>
      </c>
      <c r="F181" s="32">
        <v>15.42</v>
      </c>
      <c r="G181" s="72">
        <v>131.32</v>
      </c>
      <c r="H181" s="36">
        <v>0.20100000000000001</v>
      </c>
      <c r="I181" s="19">
        <v>9.1999999999999993</v>
      </c>
      <c r="J181" s="36"/>
      <c r="K181" s="19">
        <v>1.93</v>
      </c>
      <c r="L181" s="36">
        <v>23.28</v>
      </c>
      <c r="M181" s="19">
        <v>78.73</v>
      </c>
      <c r="N181" s="36">
        <v>28.69</v>
      </c>
      <c r="O181" s="19">
        <v>1.69</v>
      </c>
    </row>
    <row r="182" spans="1:15" ht="15.75" thickBot="1" x14ac:dyDescent="0.3">
      <c r="A182" s="19">
        <v>260</v>
      </c>
      <c r="B182" s="26" t="s">
        <v>100</v>
      </c>
      <c r="C182" s="19">
        <v>100</v>
      </c>
      <c r="D182" s="32">
        <v>15.43</v>
      </c>
      <c r="E182" s="32">
        <v>17.68</v>
      </c>
      <c r="F182" s="32">
        <v>3.74</v>
      </c>
      <c r="G182" s="32">
        <v>235.82</v>
      </c>
      <c r="H182" s="36"/>
      <c r="I182" s="19"/>
      <c r="J182" s="32"/>
      <c r="K182" s="32"/>
      <c r="L182" s="32"/>
      <c r="M182" s="32"/>
      <c r="N182" s="32"/>
      <c r="O182" s="32"/>
    </row>
    <row r="183" spans="1:15" ht="51.75" thickBot="1" x14ac:dyDescent="0.3">
      <c r="A183" s="19">
        <v>265</v>
      </c>
      <c r="B183" s="77" t="s">
        <v>68</v>
      </c>
      <c r="C183" s="21" t="s">
        <v>42</v>
      </c>
      <c r="D183" s="32">
        <v>4.3899999999999997</v>
      </c>
      <c r="E183" s="36">
        <v>4.97</v>
      </c>
      <c r="F183" s="39">
        <v>45.96</v>
      </c>
      <c r="G183" s="19">
        <v>246.11</v>
      </c>
      <c r="H183" s="39">
        <v>0.05</v>
      </c>
      <c r="I183" s="19"/>
      <c r="J183" s="39">
        <v>2.4E-2</v>
      </c>
      <c r="K183" s="19">
        <v>0.308</v>
      </c>
      <c r="L183" s="39">
        <v>6.4</v>
      </c>
      <c r="M183" s="19">
        <v>94.8</v>
      </c>
      <c r="N183" s="19">
        <v>31</v>
      </c>
      <c r="O183" s="32">
        <v>0.63</v>
      </c>
    </row>
    <row r="184" spans="1:15" ht="15.75" thickBot="1" x14ac:dyDescent="0.3">
      <c r="A184" s="14" t="s">
        <v>26</v>
      </c>
      <c r="B184" s="49" t="s">
        <v>101</v>
      </c>
      <c r="C184" s="66">
        <v>200</v>
      </c>
      <c r="D184" s="17">
        <v>0.19</v>
      </c>
      <c r="E184" s="17">
        <v>0.06</v>
      </c>
      <c r="F184" s="17">
        <v>19.600000000000001</v>
      </c>
      <c r="G184" s="17">
        <v>79.680000000000007</v>
      </c>
      <c r="H184" s="17"/>
      <c r="I184" s="17"/>
      <c r="J184" s="17"/>
      <c r="K184" s="17"/>
      <c r="L184" s="17">
        <v>3.93</v>
      </c>
      <c r="M184" s="17">
        <v>6.93</v>
      </c>
      <c r="N184" s="17"/>
      <c r="O184" s="17">
        <v>0.03</v>
      </c>
    </row>
    <row r="185" spans="1:15" ht="15.75" thickBot="1" x14ac:dyDescent="0.3">
      <c r="A185" s="31" t="s">
        <v>31</v>
      </c>
      <c r="B185" s="26" t="s">
        <v>44</v>
      </c>
      <c r="C185" s="21" t="s">
        <v>45</v>
      </c>
      <c r="D185" s="32">
        <v>1.73</v>
      </c>
      <c r="E185" s="32">
        <v>0.24</v>
      </c>
      <c r="F185" s="32">
        <v>12.61</v>
      </c>
      <c r="G185" s="32">
        <v>59.38</v>
      </c>
      <c r="H185" s="32">
        <v>0.04</v>
      </c>
      <c r="I185" s="32">
        <v>0</v>
      </c>
      <c r="J185" s="32">
        <v>0.15</v>
      </c>
      <c r="K185" s="32">
        <v>0.56999999999999995</v>
      </c>
      <c r="L185" s="32">
        <v>8.16</v>
      </c>
      <c r="M185" s="32">
        <v>48</v>
      </c>
      <c r="N185" s="32">
        <v>12.61</v>
      </c>
      <c r="O185" s="32">
        <v>1.1000000000000001</v>
      </c>
    </row>
    <row r="186" spans="1:15" ht="15.75" thickBot="1" x14ac:dyDescent="0.3">
      <c r="A186" s="33" t="s">
        <v>46</v>
      </c>
      <c r="B186" s="33"/>
      <c r="C186" s="34">
        <f>C180+C181+C75+C184+C185</f>
        <v>725</v>
      </c>
      <c r="D186" s="40">
        <f t="shared" ref="D186:O186" si="23">SUM(D180:D185)</f>
        <v>28.290000000000003</v>
      </c>
      <c r="E186" s="40">
        <f t="shared" si="23"/>
        <v>31.239999999999995</v>
      </c>
      <c r="F186" s="78">
        <f t="shared" si="23"/>
        <v>102.95</v>
      </c>
      <c r="G186" s="41">
        <f t="shared" si="23"/>
        <v>805.92</v>
      </c>
      <c r="H186" s="41">
        <f t="shared" si="23"/>
        <v>0.309</v>
      </c>
      <c r="I186" s="78">
        <f t="shared" si="23"/>
        <v>30.63</v>
      </c>
      <c r="J186" s="41">
        <f t="shared" si="23"/>
        <v>0.17399999999999999</v>
      </c>
      <c r="K186" s="78">
        <f t="shared" si="23"/>
        <v>4.1989999999999998</v>
      </c>
      <c r="L186" s="41">
        <f t="shared" si="23"/>
        <v>66.039999999999992</v>
      </c>
      <c r="M186" s="78">
        <f t="shared" si="23"/>
        <v>246.39</v>
      </c>
      <c r="N186" s="41">
        <f t="shared" si="23"/>
        <v>82.100000000000009</v>
      </c>
      <c r="O186" s="40">
        <f t="shared" si="23"/>
        <v>3.78</v>
      </c>
    </row>
    <row r="187" spans="1:15" ht="15.75" thickBot="1" x14ac:dyDescent="0.3">
      <c r="A187" s="48" t="s">
        <v>47</v>
      </c>
      <c r="B187" s="48"/>
      <c r="C187" s="41">
        <f t="shared" ref="C187:O187" si="24">C178++C186</f>
        <v>1260</v>
      </c>
      <c r="D187" s="55">
        <f t="shared" si="24"/>
        <v>51.010000000000005</v>
      </c>
      <c r="E187" s="55">
        <f t="shared" si="24"/>
        <v>54.089999999999989</v>
      </c>
      <c r="F187" s="55">
        <f t="shared" si="24"/>
        <v>147.76</v>
      </c>
      <c r="G187" s="55">
        <f t="shared" si="24"/>
        <v>1278.1999999999998</v>
      </c>
      <c r="H187" s="55">
        <f t="shared" si="24"/>
        <v>0.54900000000000004</v>
      </c>
      <c r="I187" s="55">
        <f t="shared" si="24"/>
        <v>46.888999999999996</v>
      </c>
      <c r="J187" s="55">
        <f t="shared" si="24"/>
        <v>0.59799999999999998</v>
      </c>
      <c r="K187" s="55">
        <f t="shared" si="24"/>
        <v>5.742</v>
      </c>
      <c r="L187" s="55">
        <f t="shared" si="24"/>
        <v>358.23</v>
      </c>
      <c r="M187" s="55">
        <f t="shared" si="24"/>
        <v>659.4</v>
      </c>
      <c r="N187" s="55">
        <f t="shared" si="24"/>
        <v>166.05</v>
      </c>
      <c r="O187" s="55">
        <f t="shared" si="24"/>
        <v>11.718</v>
      </c>
    </row>
    <row r="188" spans="1:15" x14ac:dyDescent="0.25">
      <c r="A188" s="2" t="s">
        <v>1</v>
      </c>
      <c r="B188" s="3" t="s">
        <v>2</v>
      </c>
      <c r="C188" s="4"/>
      <c r="D188" s="5"/>
      <c r="E188" s="5"/>
      <c r="F188" s="5"/>
      <c r="G188" s="5"/>
      <c r="H188" s="63"/>
      <c r="I188" s="63"/>
      <c r="J188" s="57"/>
      <c r="K188" s="57"/>
      <c r="L188" s="57"/>
      <c r="M188" s="57"/>
      <c r="N188" s="57"/>
      <c r="O188" s="57"/>
    </row>
    <row r="189" spans="1:15" x14ac:dyDescent="0.25">
      <c r="A189" s="2" t="s">
        <v>102</v>
      </c>
      <c r="B189" s="3" t="s">
        <v>103</v>
      </c>
      <c r="C189" s="4"/>
      <c r="D189" s="5"/>
      <c r="E189" s="5"/>
      <c r="F189" s="5"/>
      <c r="G189" s="5"/>
      <c r="H189" s="6"/>
      <c r="I189" s="6"/>
      <c r="J189" s="6"/>
      <c r="K189" s="6"/>
      <c r="L189" s="6"/>
      <c r="M189" s="6"/>
      <c r="N189" s="6"/>
      <c r="O189" s="6"/>
    </row>
    <row r="190" spans="1:15" x14ac:dyDescent="0.25">
      <c r="A190" s="2" t="s">
        <v>3</v>
      </c>
      <c r="B190" s="3" t="s">
        <v>104</v>
      </c>
      <c r="C190" s="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thickBot="1" x14ac:dyDescent="0.3">
      <c r="A191" s="2" t="s">
        <v>5</v>
      </c>
      <c r="B191" s="3">
        <v>2</v>
      </c>
      <c r="C191" s="4"/>
      <c r="D191" s="5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thickBot="1" x14ac:dyDescent="0.3">
      <c r="A192" s="8" t="s">
        <v>6</v>
      </c>
      <c r="B192" s="9" t="s">
        <v>7</v>
      </c>
      <c r="C192" s="10" t="s">
        <v>8</v>
      </c>
      <c r="D192" s="10" t="s">
        <v>9</v>
      </c>
      <c r="E192" s="10"/>
      <c r="F192" s="10"/>
      <c r="G192" s="11" t="s">
        <v>10</v>
      </c>
      <c r="H192" s="10" t="s">
        <v>11</v>
      </c>
      <c r="I192" s="10"/>
      <c r="J192" s="10"/>
      <c r="K192" s="10"/>
      <c r="L192" s="10" t="s">
        <v>12</v>
      </c>
      <c r="M192" s="10"/>
      <c r="N192" s="10"/>
      <c r="O192" s="10"/>
    </row>
    <row r="193" spans="1:15" ht="15.75" thickBot="1" x14ac:dyDescent="0.3">
      <c r="A193" s="12" t="s">
        <v>13</v>
      </c>
      <c r="B193" s="9"/>
      <c r="C193" s="10"/>
      <c r="D193" s="13" t="s">
        <v>14</v>
      </c>
      <c r="E193" s="13" t="s">
        <v>15</v>
      </c>
      <c r="F193" s="13" t="s">
        <v>16</v>
      </c>
      <c r="G193" s="11"/>
      <c r="H193" s="13" t="s">
        <v>17</v>
      </c>
      <c r="I193" s="13" t="s">
        <v>18</v>
      </c>
      <c r="J193" s="13" t="s">
        <v>19</v>
      </c>
      <c r="K193" s="13" t="s">
        <v>20</v>
      </c>
      <c r="L193" s="13" t="s">
        <v>21</v>
      </c>
      <c r="M193" s="13" t="s">
        <v>22</v>
      </c>
      <c r="N193" s="13" t="s">
        <v>23</v>
      </c>
      <c r="O193" s="13" t="s">
        <v>24</v>
      </c>
    </row>
    <row r="194" spans="1:15" ht="15.75" thickBot="1" x14ac:dyDescent="0.3">
      <c r="A194" s="14">
        <v>1</v>
      </c>
      <c r="B194" s="15">
        <v>2</v>
      </c>
      <c r="C194" s="19">
        <v>3</v>
      </c>
      <c r="D194" s="17">
        <v>4</v>
      </c>
      <c r="E194" s="17">
        <v>5</v>
      </c>
      <c r="F194" s="17">
        <v>6</v>
      </c>
      <c r="G194" s="17">
        <v>7</v>
      </c>
      <c r="H194" s="17">
        <v>8</v>
      </c>
      <c r="I194" s="17">
        <v>9</v>
      </c>
      <c r="J194" s="17">
        <v>10</v>
      </c>
      <c r="K194" s="17">
        <v>11</v>
      </c>
      <c r="L194" s="17">
        <v>12</v>
      </c>
      <c r="M194" s="17">
        <v>13</v>
      </c>
      <c r="N194" s="17">
        <v>14</v>
      </c>
      <c r="O194" s="17">
        <v>15</v>
      </c>
    </row>
    <row r="195" spans="1:15" ht="15.75" thickBot="1" x14ac:dyDescent="0.3">
      <c r="A195" s="68" t="s">
        <v>25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</row>
    <row r="196" spans="1:15" ht="90" thickBot="1" x14ac:dyDescent="0.3">
      <c r="A196" s="19">
        <v>580</v>
      </c>
      <c r="B196" s="37" t="s">
        <v>40</v>
      </c>
      <c r="C196" s="21">
        <v>100</v>
      </c>
      <c r="D196" s="32">
        <v>11.95</v>
      </c>
      <c r="E196" s="17">
        <v>12.36</v>
      </c>
      <c r="F196" s="17">
        <v>2.79</v>
      </c>
      <c r="G196" s="17">
        <v>170.22</v>
      </c>
      <c r="H196" s="17">
        <v>1.4999999999999999E-2</v>
      </c>
      <c r="I196" s="17">
        <v>1.31</v>
      </c>
      <c r="J196" s="17">
        <v>4.4139999999999997</v>
      </c>
      <c r="K196" s="17">
        <v>0.11899999999999999</v>
      </c>
      <c r="L196" s="17">
        <v>3.35</v>
      </c>
      <c r="M196" s="17">
        <v>6.601</v>
      </c>
      <c r="N196" s="17">
        <v>12.92</v>
      </c>
      <c r="O196" s="17">
        <v>0.21</v>
      </c>
    </row>
    <row r="197" spans="1:15" ht="51.75" thickBot="1" x14ac:dyDescent="0.3">
      <c r="A197" s="19">
        <v>171</v>
      </c>
      <c r="B197" s="60" t="s">
        <v>41</v>
      </c>
      <c r="C197" s="21" t="s">
        <v>42</v>
      </c>
      <c r="D197" s="38">
        <v>8.73</v>
      </c>
      <c r="E197" s="38">
        <v>5.9</v>
      </c>
      <c r="F197" s="17">
        <v>39.46</v>
      </c>
      <c r="G197" s="17">
        <v>245.91</v>
      </c>
      <c r="H197" s="17">
        <v>0.29699999999999999</v>
      </c>
      <c r="I197" s="17"/>
      <c r="J197" s="17">
        <v>0.02</v>
      </c>
      <c r="K197" s="17">
        <v>0.60199999999999998</v>
      </c>
      <c r="L197" s="17">
        <v>15</v>
      </c>
      <c r="M197" s="17">
        <v>207.12</v>
      </c>
      <c r="N197" s="17">
        <v>138</v>
      </c>
      <c r="O197" s="17">
        <v>4.63</v>
      </c>
    </row>
    <row r="198" spans="1:15" ht="15.75" thickBot="1" x14ac:dyDescent="0.3">
      <c r="A198" s="19">
        <v>377</v>
      </c>
      <c r="B198" s="20" t="s">
        <v>92</v>
      </c>
      <c r="C198" s="21">
        <v>200</v>
      </c>
      <c r="D198" s="32">
        <v>0.27</v>
      </c>
      <c r="E198" s="32">
        <v>0.05</v>
      </c>
      <c r="F198" s="32">
        <v>11.12</v>
      </c>
      <c r="G198" s="32">
        <v>46.01</v>
      </c>
      <c r="H198" s="32">
        <v>4.0000000000000001E-3</v>
      </c>
      <c r="I198" s="32">
        <v>2.9</v>
      </c>
      <c r="J198" s="32">
        <v>1E-3</v>
      </c>
      <c r="K198" s="32">
        <v>1.4E-2</v>
      </c>
      <c r="L198" s="32">
        <v>8.08</v>
      </c>
      <c r="M198" s="32">
        <v>9.7799999999999994</v>
      </c>
      <c r="N198" s="32">
        <v>5.24</v>
      </c>
      <c r="O198" s="32">
        <v>0.9</v>
      </c>
    </row>
    <row r="199" spans="1:15" ht="39" thickBot="1" x14ac:dyDescent="0.3">
      <c r="A199" s="31" t="s">
        <v>31</v>
      </c>
      <c r="B199" s="50" t="s">
        <v>53</v>
      </c>
      <c r="C199" s="21" t="s">
        <v>45</v>
      </c>
      <c r="D199" s="25">
        <v>2.92</v>
      </c>
      <c r="E199" s="25">
        <v>0.24</v>
      </c>
      <c r="F199" s="30">
        <v>11.95</v>
      </c>
      <c r="G199" s="30">
        <v>58.14</v>
      </c>
      <c r="H199" s="30">
        <v>0.1</v>
      </c>
      <c r="I199" s="30">
        <v>4.9000000000000002E-2</v>
      </c>
      <c r="J199" s="30">
        <v>0</v>
      </c>
      <c r="K199" s="30">
        <v>0</v>
      </c>
      <c r="L199" s="30">
        <v>30.92</v>
      </c>
      <c r="M199" s="30">
        <v>31.88</v>
      </c>
      <c r="N199" s="30">
        <v>20.03</v>
      </c>
      <c r="O199" s="30">
        <v>0.89</v>
      </c>
    </row>
    <row r="200" spans="1:15" ht="15.75" thickBot="1" x14ac:dyDescent="0.3">
      <c r="A200" s="31" t="s">
        <v>31</v>
      </c>
      <c r="B200" s="47" t="s">
        <v>54</v>
      </c>
      <c r="C200" s="21" t="s">
        <v>55</v>
      </c>
      <c r="D200" s="17">
        <v>2.5</v>
      </c>
      <c r="E200" s="17">
        <v>1.2</v>
      </c>
      <c r="F200" s="17">
        <v>13.1</v>
      </c>
      <c r="G200" s="17">
        <v>73</v>
      </c>
      <c r="H200" s="17"/>
      <c r="I200" s="17"/>
      <c r="J200" s="17"/>
      <c r="K200" s="17">
        <v>2.25</v>
      </c>
      <c r="L200" s="17"/>
      <c r="M200" s="17"/>
      <c r="N200" s="17"/>
      <c r="O200" s="17">
        <v>0.18</v>
      </c>
    </row>
    <row r="201" spans="1:15" ht="15.75" thickBot="1" x14ac:dyDescent="0.3">
      <c r="A201" s="33" t="s">
        <v>34</v>
      </c>
      <c r="B201" s="33"/>
      <c r="C201" s="34">
        <f t="shared" ref="C201:O201" si="25">C196+C197+C198+C199+C200</f>
        <v>575</v>
      </c>
      <c r="D201" s="34">
        <f t="shared" si="25"/>
        <v>26.369999999999997</v>
      </c>
      <c r="E201" s="34">
        <f t="shared" si="25"/>
        <v>19.749999999999996</v>
      </c>
      <c r="F201" s="34">
        <f t="shared" si="25"/>
        <v>78.419999999999987</v>
      </c>
      <c r="G201" s="34">
        <f t="shared" si="25"/>
        <v>593.28</v>
      </c>
      <c r="H201" s="34">
        <f t="shared" si="25"/>
        <v>0.41600000000000004</v>
      </c>
      <c r="I201" s="34">
        <f t="shared" si="25"/>
        <v>4.2590000000000003</v>
      </c>
      <c r="J201" s="34">
        <f t="shared" si="25"/>
        <v>4.4349999999999996</v>
      </c>
      <c r="K201" s="34">
        <f t="shared" si="25"/>
        <v>2.9849999999999999</v>
      </c>
      <c r="L201" s="34">
        <f t="shared" si="25"/>
        <v>57.35</v>
      </c>
      <c r="M201" s="34">
        <f t="shared" si="25"/>
        <v>255.381</v>
      </c>
      <c r="N201" s="34">
        <f t="shared" si="25"/>
        <v>176.19</v>
      </c>
      <c r="O201" s="34">
        <f t="shared" si="25"/>
        <v>6.81</v>
      </c>
    </row>
    <row r="202" spans="1:15" ht="15.75" thickBot="1" x14ac:dyDescent="0.3">
      <c r="A202" s="68" t="s">
        <v>35</v>
      </c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</row>
    <row r="203" spans="1:15" ht="15.75" thickBot="1" x14ac:dyDescent="0.3">
      <c r="A203" s="19">
        <v>71</v>
      </c>
      <c r="B203" s="49" t="s">
        <v>49</v>
      </c>
      <c r="C203" s="21" t="s">
        <v>37</v>
      </c>
      <c r="D203" s="23">
        <v>0.4</v>
      </c>
      <c r="E203" s="25">
        <v>4.05</v>
      </c>
      <c r="F203" s="25">
        <v>1.08</v>
      </c>
      <c r="G203" s="25">
        <v>42.41</v>
      </c>
      <c r="H203" s="25">
        <v>1.7399999999999999E-2</v>
      </c>
      <c r="I203" s="25">
        <v>3.99</v>
      </c>
      <c r="J203" s="25"/>
      <c r="K203" s="25">
        <v>1.8169999999999999</v>
      </c>
      <c r="L203" s="25">
        <v>8.9600000000000009</v>
      </c>
      <c r="M203" s="25">
        <v>17.18</v>
      </c>
      <c r="N203" s="25">
        <v>7.98</v>
      </c>
      <c r="O203" s="25">
        <v>0.28999999999999998</v>
      </c>
    </row>
    <row r="204" spans="1:15" ht="51.75" thickBot="1" x14ac:dyDescent="0.3">
      <c r="A204" s="19">
        <v>252</v>
      </c>
      <c r="B204" s="50" t="s">
        <v>105</v>
      </c>
      <c r="C204" s="21" t="s">
        <v>39</v>
      </c>
      <c r="D204" s="30">
        <v>2.41</v>
      </c>
      <c r="E204" s="30">
        <v>4.0199999999999996</v>
      </c>
      <c r="F204" s="30">
        <v>11.89</v>
      </c>
      <c r="G204" s="30">
        <v>93.4</v>
      </c>
      <c r="H204" s="30">
        <v>2.3E-2</v>
      </c>
      <c r="I204" s="30">
        <v>1.83</v>
      </c>
      <c r="J204" s="30">
        <v>1.6E-2</v>
      </c>
      <c r="K204" s="30">
        <v>0.158</v>
      </c>
      <c r="L204" s="30">
        <v>7.48</v>
      </c>
      <c r="M204" s="30">
        <v>44.491999999999997</v>
      </c>
      <c r="N204" s="30">
        <v>13.36</v>
      </c>
      <c r="O204" s="30">
        <v>0.41</v>
      </c>
    </row>
    <row r="205" spans="1:15" ht="15.75" thickBot="1" x14ac:dyDescent="0.3">
      <c r="A205" s="19">
        <v>259</v>
      </c>
      <c r="B205" s="49" t="s">
        <v>58</v>
      </c>
      <c r="C205" s="21" t="s">
        <v>59</v>
      </c>
      <c r="D205" s="30">
        <v>19.47</v>
      </c>
      <c r="E205" s="28">
        <v>30.48</v>
      </c>
      <c r="F205" s="23">
        <v>24.91</v>
      </c>
      <c r="G205" s="28">
        <v>451.83</v>
      </c>
      <c r="H205" s="23">
        <v>0.71</v>
      </c>
      <c r="I205" s="28">
        <v>32.049999999999997</v>
      </c>
      <c r="J205" s="23">
        <v>2E-3</v>
      </c>
      <c r="K205" s="28">
        <v>4.0010000000000003</v>
      </c>
      <c r="L205" s="79">
        <v>35.520000000000003</v>
      </c>
      <c r="M205" s="28">
        <v>284.87</v>
      </c>
      <c r="N205" s="23">
        <v>63.39</v>
      </c>
      <c r="O205" s="30">
        <v>2.65</v>
      </c>
    </row>
    <row r="206" spans="1:15" ht="15.75" thickBot="1" x14ac:dyDescent="0.3">
      <c r="A206" s="19">
        <v>242</v>
      </c>
      <c r="B206" s="49" t="s">
        <v>106</v>
      </c>
      <c r="C206" s="21">
        <v>200</v>
      </c>
      <c r="D206" s="30">
        <v>0.16</v>
      </c>
      <c r="E206" s="30">
        <v>0.16</v>
      </c>
      <c r="F206" s="30">
        <v>14.9</v>
      </c>
      <c r="G206" s="28">
        <v>61.67</v>
      </c>
      <c r="H206" s="23">
        <v>1.2E-2</v>
      </c>
      <c r="I206" s="30">
        <v>4</v>
      </c>
      <c r="J206" s="30"/>
      <c r="K206" s="30">
        <v>0.08</v>
      </c>
      <c r="L206" s="30">
        <v>6.73</v>
      </c>
      <c r="M206" s="30">
        <v>4.4000000000000004</v>
      </c>
      <c r="N206" s="30">
        <v>3.6</v>
      </c>
      <c r="O206" s="30">
        <v>0.91</v>
      </c>
    </row>
    <row r="207" spans="1:15" ht="77.25" thickBot="1" x14ac:dyDescent="0.3">
      <c r="A207" s="31" t="s">
        <v>31</v>
      </c>
      <c r="B207" s="60" t="s">
        <v>44</v>
      </c>
      <c r="C207" s="21" t="s">
        <v>45</v>
      </c>
      <c r="D207" s="25">
        <v>1.73</v>
      </c>
      <c r="E207" s="25">
        <v>0.24</v>
      </c>
      <c r="F207" s="25">
        <v>12.61</v>
      </c>
      <c r="G207" s="25">
        <v>59.38</v>
      </c>
      <c r="H207" s="25">
        <v>0.04</v>
      </c>
      <c r="I207" s="25">
        <v>0</v>
      </c>
      <c r="J207" s="25">
        <v>0.15</v>
      </c>
      <c r="K207" s="25">
        <v>0.56999999999999995</v>
      </c>
      <c r="L207" s="25">
        <v>8.16</v>
      </c>
      <c r="M207" s="25">
        <v>48</v>
      </c>
      <c r="N207" s="25">
        <v>12.61</v>
      </c>
      <c r="O207" s="25">
        <v>1.1000000000000001</v>
      </c>
    </row>
    <row r="208" spans="1:15" ht="15.75" thickBot="1" x14ac:dyDescent="0.3">
      <c r="A208" s="19"/>
      <c r="B208" s="20"/>
      <c r="C208" s="19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5.75" thickBot="1" x14ac:dyDescent="0.3">
      <c r="A209" s="33" t="s">
        <v>46</v>
      </c>
      <c r="B209" s="33"/>
      <c r="C209" s="34">
        <f t="shared" ref="C209:N209" si="26">C203+C204+C205+C207+C206</f>
        <v>725</v>
      </c>
      <c r="D209" s="34">
        <f t="shared" si="26"/>
        <v>24.169999999999998</v>
      </c>
      <c r="E209" s="34">
        <f t="shared" si="26"/>
        <v>38.949999999999996</v>
      </c>
      <c r="F209" s="34">
        <f t="shared" si="26"/>
        <v>65.39</v>
      </c>
      <c r="G209" s="34">
        <f t="shared" si="26"/>
        <v>708.68999999999994</v>
      </c>
      <c r="H209" s="34">
        <f t="shared" si="26"/>
        <v>0.8024</v>
      </c>
      <c r="I209" s="34">
        <f t="shared" si="26"/>
        <v>41.87</v>
      </c>
      <c r="J209" s="34">
        <f t="shared" si="26"/>
        <v>0.16799999999999998</v>
      </c>
      <c r="K209" s="34">
        <f t="shared" si="26"/>
        <v>6.6260000000000003</v>
      </c>
      <c r="L209" s="34">
        <f t="shared" si="26"/>
        <v>66.850000000000009</v>
      </c>
      <c r="M209" s="34">
        <f t="shared" si="26"/>
        <v>398.94200000000001</v>
      </c>
      <c r="N209" s="34">
        <f t="shared" si="26"/>
        <v>100.94</v>
      </c>
      <c r="O209" s="55">
        <f>SUM(O203:O208)</f>
        <v>5.3599999999999994</v>
      </c>
    </row>
    <row r="210" spans="1:15" ht="15.75" thickBot="1" x14ac:dyDescent="0.3">
      <c r="A210" s="33" t="s">
        <v>47</v>
      </c>
      <c r="B210" s="33"/>
      <c r="C210" s="41">
        <f t="shared" ref="C210:O210" si="27">C201+C209</f>
        <v>1300</v>
      </c>
      <c r="D210" s="55">
        <f t="shared" si="27"/>
        <v>50.539999999999992</v>
      </c>
      <c r="E210" s="55">
        <f t="shared" si="27"/>
        <v>58.699999999999989</v>
      </c>
      <c r="F210" s="55">
        <f t="shared" si="27"/>
        <v>143.81</v>
      </c>
      <c r="G210" s="55">
        <f t="shared" si="27"/>
        <v>1301.9699999999998</v>
      </c>
      <c r="H210" s="55">
        <f t="shared" si="27"/>
        <v>1.2183999999999999</v>
      </c>
      <c r="I210" s="55">
        <f t="shared" si="27"/>
        <v>46.128999999999998</v>
      </c>
      <c r="J210" s="55">
        <f t="shared" si="27"/>
        <v>4.6029999999999998</v>
      </c>
      <c r="K210" s="55">
        <f t="shared" si="27"/>
        <v>9.6110000000000007</v>
      </c>
      <c r="L210" s="55">
        <f t="shared" si="27"/>
        <v>124.20000000000002</v>
      </c>
      <c r="M210" s="55">
        <f t="shared" si="27"/>
        <v>654.32299999999998</v>
      </c>
      <c r="N210" s="55">
        <f t="shared" si="27"/>
        <v>277.13</v>
      </c>
      <c r="O210" s="55">
        <f t="shared" si="27"/>
        <v>12.169999999999998</v>
      </c>
    </row>
    <row r="211" spans="1:15" x14ac:dyDescent="0.25">
      <c r="A211" s="2" t="s">
        <v>1</v>
      </c>
      <c r="B211" s="3" t="s">
        <v>2</v>
      </c>
      <c r="C211" s="4"/>
      <c r="D211" s="5"/>
      <c r="E211" s="5"/>
      <c r="F211" s="5"/>
      <c r="G211" s="5"/>
      <c r="H211" s="63"/>
      <c r="I211" s="63"/>
      <c r="J211" s="57"/>
      <c r="K211" s="57"/>
      <c r="L211" s="57"/>
      <c r="M211" s="57"/>
      <c r="N211" s="57"/>
      <c r="O211" s="57"/>
    </row>
    <row r="212" spans="1:15" x14ac:dyDescent="0.25">
      <c r="A212" s="2" t="s">
        <v>102</v>
      </c>
      <c r="B212" s="3" t="s">
        <v>103</v>
      </c>
      <c r="C212" s="4"/>
      <c r="D212" s="5"/>
      <c r="E212" s="5"/>
      <c r="F212" s="5"/>
      <c r="G212" s="5"/>
      <c r="H212" s="6"/>
      <c r="I212" s="6"/>
      <c r="J212" s="6"/>
      <c r="K212" s="6"/>
      <c r="L212" s="6"/>
      <c r="M212" s="6"/>
      <c r="N212" s="6"/>
      <c r="O212" s="6"/>
    </row>
    <row r="213" spans="1:15" x14ac:dyDescent="0.25">
      <c r="A213" s="2" t="s">
        <v>3</v>
      </c>
      <c r="B213" s="3" t="s">
        <v>107</v>
      </c>
      <c r="C213" s="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thickBot="1" x14ac:dyDescent="0.3">
      <c r="A214" s="2" t="s">
        <v>5</v>
      </c>
      <c r="B214" s="3">
        <v>2</v>
      </c>
      <c r="C214" s="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thickBot="1" x14ac:dyDescent="0.3">
      <c r="A215" s="8" t="s">
        <v>6</v>
      </c>
      <c r="B215" s="9" t="s">
        <v>7</v>
      </c>
      <c r="C215" s="10" t="s">
        <v>8</v>
      </c>
      <c r="D215" s="11" t="s">
        <v>9</v>
      </c>
      <c r="E215" s="11"/>
      <c r="F215" s="11"/>
      <c r="G215" s="10" t="s">
        <v>10</v>
      </c>
      <c r="H215" s="10" t="s">
        <v>11</v>
      </c>
      <c r="I215" s="10"/>
      <c r="J215" s="10"/>
      <c r="K215" s="10"/>
      <c r="L215" s="10" t="s">
        <v>12</v>
      </c>
      <c r="M215" s="10"/>
      <c r="N215" s="10"/>
      <c r="O215" s="10"/>
    </row>
    <row r="216" spans="1:15" ht="15.75" thickBot="1" x14ac:dyDescent="0.3">
      <c r="A216" s="12" t="s">
        <v>13</v>
      </c>
      <c r="B216" s="9"/>
      <c r="C216" s="10"/>
      <c r="D216" s="13" t="s">
        <v>14</v>
      </c>
      <c r="E216" s="13" t="s">
        <v>15</v>
      </c>
      <c r="F216" s="13" t="s">
        <v>16</v>
      </c>
      <c r="G216" s="10"/>
      <c r="H216" s="13" t="s">
        <v>17</v>
      </c>
      <c r="I216" s="13" t="s">
        <v>18</v>
      </c>
      <c r="J216" s="13" t="s">
        <v>19</v>
      </c>
      <c r="K216" s="13" t="s">
        <v>20</v>
      </c>
      <c r="L216" s="13" t="s">
        <v>21</v>
      </c>
      <c r="M216" s="13" t="s">
        <v>22</v>
      </c>
      <c r="N216" s="13" t="s">
        <v>23</v>
      </c>
      <c r="O216" s="13" t="s">
        <v>24</v>
      </c>
    </row>
    <row r="217" spans="1:15" ht="15.75" thickBot="1" x14ac:dyDescent="0.3">
      <c r="A217" s="14">
        <v>1</v>
      </c>
      <c r="B217" s="15">
        <v>2</v>
      </c>
      <c r="C217" s="19">
        <v>3</v>
      </c>
      <c r="D217" s="17">
        <v>4</v>
      </c>
      <c r="E217" s="17">
        <v>5</v>
      </c>
      <c r="F217" s="17">
        <v>6</v>
      </c>
      <c r="G217" s="17">
        <v>7</v>
      </c>
      <c r="H217" s="17">
        <v>8</v>
      </c>
      <c r="I217" s="17">
        <v>9</v>
      </c>
      <c r="J217" s="17">
        <v>10</v>
      </c>
      <c r="K217" s="17">
        <v>11</v>
      </c>
      <c r="L217" s="17">
        <v>12</v>
      </c>
      <c r="M217" s="17">
        <v>13</v>
      </c>
      <c r="N217" s="17">
        <v>14</v>
      </c>
      <c r="O217" s="17">
        <v>15</v>
      </c>
    </row>
    <row r="218" spans="1:15" ht="15.75" thickBot="1" x14ac:dyDescent="0.3">
      <c r="A218" s="68" t="s">
        <v>25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</row>
    <row r="219" spans="1:15" ht="15.75" thickBot="1" x14ac:dyDescent="0.3">
      <c r="A219" s="19" t="s">
        <v>26</v>
      </c>
      <c r="B219" s="49" t="s">
        <v>71</v>
      </c>
      <c r="C219" s="21">
        <v>40</v>
      </c>
      <c r="D219" s="17">
        <v>2</v>
      </c>
      <c r="E219" s="17">
        <v>11.63</v>
      </c>
      <c r="F219" s="17">
        <v>12.95</v>
      </c>
      <c r="G219" s="17">
        <v>165.39</v>
      </c>
      <c r="H219" s="15">
        <v>2E-3</v>
      </c>
      <c r="I219" s="19"/>
      <c r="J219" s="32">
        <v>0.06</v>
      </c>
      <c r="K219" s="32">
        <v>0.15</v>
      </c>
      <c r="L219" s="32">
        <v>3.6</v>
      </c>
      <c r="M219" s="32">
        <v>4.5</v>
      </c>
      <c r="N219" s="32"/>
      <c r="O219" s="32">
        <v>0.03</v>
      </c>
    </row>
    <row r="220" spans="1:15" ht="15.75" thickBot="1" x14ac:dyDescent="0.3">
      <c r="A220" s="19">
        <v>223</v>
      </c>
      <c r="B220" s="45" t="s">
        <v>108</v>
      </c>
      <c r="C220" s="19">
        <v>150</v>
      </c>
      <c r="D220" s="17">
        <v>23.73</v>
      </c>
      <c r="E220" s="17">
        <v>19.010000000000002</v>
      </c>
      <c r="F220" s="17">
        <v>38.43</v>
      </c>
      <c r="G220" s="17">
        <v>419.73</v>
      </c>
      <c r="H220" s="17">
        <v>0.123</v>
      </c>
      <c r="I220" s="17">
        <v>0.87</v>
      </c>
      <c r="J220" s="17">
        <v>0.08</v>
      </c>
      <c r="K220" s="17">
        <v>2.621</v>
      </c>
      <c r="L220" s="17">
        <v>288.75</v>
      </c>
      <c r="M220" s="17">
        <v>328.89</v>
      </c>
      <c r="N220" s="17">
        <v>39.549999999999997</v>
      </c>
      <c r="O220" s="17">
        <v>0.9</v>
      </c>
    </row>
    <row r="221" spans="1:15" ht="15.75" thickBot="1" x14ac:dyDescent="0.3">
      <c r="A221" s="19">
        <v>379</v>
      </c>
      <c r="B221" s="26" t="s">
        <v>52</v>
      </c>
      <c r="C221" s="19">
        <v>200</v>
      </c>
      <c r="D221" s="17">
        <v>3.53</v>
      </c>
      <c r="E221" s="17">
        <v>3.21</v>
      </c>
      <c r="F221" s="17">
        <v>19.48</v>
      </c>
      <c r="G221" s="17">
        <v>120.9</v>
      </c>
      <c r="H221" s="17">
        <v>0.02</v>
      </c>
      <c r="I221" s="17">
        <v>0.6</v>
      </c>
      <c r="J221" s="17">
        <v>1.4999999999999999E-2</v>
      </c>
      <c r="K221" s="17"/>
      <c r="L221" s="17">
        <v>121.33</v>
      </c>
      <c r="M221" s="17">
        <v>91</v>
      </c>
      <c r="N221" s="17">
        <v>14</v>
      </c>
      <c r="O221" s="17">
        <v>0.13</v>
      </c>
    </row>
    <row r="222" spans="1:15" ht="26.25" thickBot="1" x14ac:dyDescent="0.3">
      <c r="A222" s="31" t="s">
        <v>31</v>
      </c>
      <c r="B222" s="37" t="s">
        <v>32</v>
      </c>
      <c r="C222" s="19" t="s">
        <v>33</v>
      </c>
      <c r="D222" s="32">
        <v>0.56000000000000005</v>
      </c>
      <c r="E222" s="32">
        <v>0.56000000000000005</v>
      </c>
      <c r="F222" s="17">
        <v>13.72</v>
      </c>
      <c r="G222" s="17">
        <v>62.16</v>
      </c>
      <c r="H222" s="17"/>
      <c r="I222" s="17">
        <v>14</v>
      </c>
      <c r="J222" s="17"/>
      <c r="K222" s="17">
        <v>0.28000000000000003</v>
      </c>
      <c r="L222" s="17">
        <v>22.4</v>
      </c>
      <c r="M222" s="17">
        <v>15.4</v>
      </c>
      <c r="N222" s="17">
        <v>12.6</v>
      </c>
      <c r="O222" s="17">
        <v>3.08</v>
      </c>
    </row>
    <row r="223" spans="1:15" ht="15.75" thickBot="1" x14ac:dyDescent="0.3">
      <c r="A223" s="19"/>
      <c r="B223" s="47"/>
      <c r="C223" s="19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5.75" thickBot="1" x14ac:dyDescent="0.3">
      <c r="A224" s="19"/>
      <c r="B224" s="47"/>
      <c r="C224" s="19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ht="15.75" thickBot="1" x14ac:dyDescent="0.3">
      <c r="A225" s="33" t="s">
        <v>34</v>
      </c>
      <c r="B225" s="33"/>
      <c r="C225" s="34">
        <f t="shared" ref="C225:O225" si="28">C219+C220+C221+C222</f>
        <v>530</v>
      </c>
      <c r="D225" s="34">
        <f t="shared" si="28"/>
        <v>29.82</v>
      </c>
      <c r="E225" s="34">
        <f t="shared" si="28"/>
        <v>34.410000000000004</v>
      </c>
      <c r="F225" s="34">
        <f t="shared" si="28"/>
        <v>84.58</v>
      </c>
      <c r="G225" s="34">
        <f t="shared" si="28"/>
        <v>768.18</v>
      </c>
      <c r="H225" s="34">
        <f t="shared" si="28"/>
        <v>0.14499999999999999</v>
      </c>
      <c r="I225" s="34">
        <f t="shared" si="28"/>
        <v>15.47</v>
      </c>
      <c r="J225" s="34">
        <f t="shared" si="28"/>
        <v>0.15500000000000003</v>
      </c>
      <c r="K225" s="34">
        <f t="shared" si="28"/>
        <v>3.0510000000000002</v>
      </c>
      <c r="L225" s="34">
        <f t="shared" si="28"/>
        <v>436.08</v>
      </c>
      <c r="M225" s="34">
        <f t="shared" si="28"/>
        <v>439.78999999999996</v>
      </c>
      <c r="N225" s="34">
        <f t="shared" si="28"/>
        <v>66.149999999999991</v>
      </c>
      <c r="O225" s="34">
        <f t="shared" si="28"/>
        <v>4.1400000000000006</v>
      </c>
    </row>
    <row r="226" spans="1:15" ht="15.75" thickBot="1" x14ac:dyDescent="0.3">
      <c r="A226" s="68" t="s">
        <v>35</v>
      </c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</row>
    <row r="227" spans="1:15" ht="15.75" thickBot="1" x14ac:dyDescent="0.3">
      <c r="A227" s="19">
        <v>62</v>
      </c>
      <c r="B227" s="49" t="s">
        <v>65</v>
      </c>
      <c r="C227" s="21">
        <v>60</v>
      </c>
      <c r="D227" s="32">
        <v>0.78</v>
      </c>
      <c r="E227" s="32">
        <v>5.0599999999999996</v>
      </c>
      <c r="F227" s="32">
        <v>4.1399999999999997</v>
      </c>
      <c r="G227" s="32">
        <v>65.180000000000007</v>
      </c>
      <c r="H227" s="32">
        <v>3.5999999999999997E-2</v>
      </c>
      <c r="I227" s="32">
        <v>3</v>
      </c>
      <c r="J227" s="32"/>
      <c r="K227" s="32">
        <v>2.44</v>
      </c>
      <c r="L227" s="32">
        <v>16.2</v>
      </c>
      <c r="M227" s="32">
        <v>33.1</v>
      </c>
      <c r="N227" s="32">
        <v>22.8</v>
      </c>
      <c r="O227" s="32">
        <v>0.42</v>
      </c>
    </row>
    <row r="228" spans="1:15" ht="115.5" thickBot="1" x14ac:dyDescent="0.3">
      <c r="A228" s="19">
        <v>82</v>
      </c>
      <c r="B228" s="50" t="s">
        <v>80</v>
      </c>
      <c r="C228" s="21" t="s">
        <v>39</v>
      </c>
      <c r="D228" s="32">
        <v>3.71</v>
      </c>
      <c r="E228" s="32">
        <v>7.74</v>
      </c>
      <c r="F228" s="32">
        <v>10.86</v>
      </c>
      <c r="G228" s="32">
        <v>127.97</v>
      </c>
      <c r="H228" s="32">
        <v>0.06</v>
      </c>
      <c r="I228" s="32">
        <v>17.73</v>
      </c>
      <c r="J228" s="32">
        <v>1.9E-2</v>
      </c>
      <c r="K228" s="32">
        <v>2.0019999999999998</v>
      </c>
      <c r="L228" s="32">
        <v>37.020000000000003</v>
      </c>
      <c r="M228" s="32">
        <v>63.2</v>
      </c>
      <c r="N228" s="32">
        <v>23.14</v>
      </c>
      <c r="O228" s="32">
        <v>1.1000000000000001</v>
      </c>
    </row>
    <row r="229" spans="1:15" ht="15.75" thickBot="1" x14ac:dyDescent="0.3">
      <c r="A229" s="80">
        <v>295</v>
      </c>
      <c r="B229" s="81" t="s">
        <v>109</v>
      </c>
      <c r="C229" s="82">
        <v>100</v>
      </c>
      <c r="D229" s="83">
        <v>17.41</v>
      </c>
      <c r="E229" s="80">
        <v>13.37</v>
      </c>
      <c r="F229" s="83">
        <v>16.45</v>
      </c>
      <c r="G229" s="80">
        <v>257</v>
      </c>
      <c r="H229" s="83"/>
      <c r="I229" s="84"/>
      <c r="J229" s="84"/>
      <c r="K229" s="81"/>
      <c r="L229" s="84"/>
      <c r="M229" s="81"/>
      <c r="N229" s="84"/>
      <c r="O229" s="84"/>
    </row>
    <row r="230" spans="1:15" ht="39" thickBot="1" x14ac:dyDescent="0.3">
      <c r="A230" s="19">
        <v>202</v>
      </c>
      <c r="B230" s="24" t="s">
        <v>76</v>
      </c>
      <c r="C230" s="21" t="s">
        <v>42</v>
      </c>
      <c r="D230" s="32">
        <v>5.65</v>
      </c>
      <c r="E230" s="32">
        <v>4.29</v>
      </c>
      <c r="F230" s="32">
        <v>36.020000000000003</v>
      </c>
      <c r="G230" s="32">
        <v>205.27</v>
      </c>
      <c r="H230" s="32">
        <v>8.6999999999999994E-2</v>
      </c>
      <c r="I230" s="32"/>
      <c r="J230" s="32">
        <v>0.02</v>
      </c>
      <c r="K230" s="32">
        <v>0.81499999999999995</v>
      </c>
      <c r="L230" s="32">
        <v>10.89</v>
      </c>
      <c r="M230" s="32">
        <v>45.87</v>
      </c>
      <c r="N230" s="32">
        <v>8.16</v>
      </c>
      <c r="O230" s="32">
        <v>0.83</v>
      </c>
    </row>
    <row r="231" spans="1:15" ht="15.75" thickBot="1" x14ac:dyDescent="0.3">
      <c r="A231" s="19">
        <v>348</v>
      </c>
      <c r="B231" s="47" t="s">
        <v>60</v>
      </c>
      <c r="C231" s="21">
        <v>200</v>
      </c>
      <c r="D231" s="38">
        <v>1.04</v>
      </c>
      <c r="E231" s="52">
        <v>0.06</v>
      </c>
      <c r="F231" s="53">
        <v>21.18</v>
      </c>
      <c r="G231" s="52">
        <v>89.41</v>
      </c>
      <c r="H231" s="53">
        <v>0.02</v>
      </c>
      <c r="I231" s="52">
        <v>0.8</v>
      </c>
      <c r="J231" s="53">
        <v>0.11700000000000001</v>
      </c>
      <c r="K231" s="52">
        <v>1.1000000000000001</v>
      </c>
      <c r="L231" s="53">
        <v>32.33</v>
      </c>
      <c r="M231" s="52">
        <v>29.2</v>
      </c>
      <c r="N231" s="53">
        <v>21</v>
      </c>
      <c r="O231" s="38">
        <v>0.67</v>
      </c>
    </row>
    <row r="232" spans="1:15" ht="15.75" thickBot="1" x14ac:dyDescent="0.3">
      <c r="A232" s="31" t="s">
        <v>31</v>
      </c>
      <c r="B232" s="20" t="s">
        <v>44</v>
      </c>
      <c r="C232" s="21" t="s">
        <v>45</v>
      </c>
      <c r="D232" s="32">
        <v>1.73</v>
      </c>
      <c r="E232" s="36">
        <v>0.24</v>
      </c>
      <c r="F232" s="19">
        <v>12.61</v>
      </c>
      <c r="G232" s="32">
        <v>59.38</v>
      </c>
      <c r="H232" s="32">
        <v>0.04</v>
      </c>
      <c r="I232" s="36">
        <v>0</v>
      </c>
      <c r="J232" s="19">
        <v>0.15</v>
      </c>
      <c r="K232" s="32">
        <v>0.56999999999999995</v>
      </c>
      <c r="L232" s="32">
        <v>8.16</v>
      </c>
      <c r="M232" s="32">
        <v>48</v>
      </c>
      <c r="N232" s="32">
        <v>12.61</v>
      </c>
      <c r="O232" s="32">
        <v>1.1000000000000001</v>
      </c>
    </row>
    <row r="233" spans="1:15" ht="15.75" thickBot="1" x14ac:dyDescent="0.3">
      <c r="A233" s="33" t="s">
        <v>46</v>
      </c>
      <c r="B233" s="33"/>
      <c r="C233" s="34">
        <f>C227+C228+C229+C230+C231+C232</f>
        <v>735</v>
      </c>
      <c r="D233" s="55">
        <f t="shared" ref="D233:O233" si="29">SUM(D227:D232)</f>
        <v>30.319999999999997</v>
      </c>
      <c r="E233" s="55">
        <f t="shared" si="29"/>
        <v>30.759999999999998</v>
      </c>
      <c r="F233" s="55">
        <f t="shared" si="29"/>
        <v>101.26</v>
      </c>
      <c r="G233" s="55">
        <f t="shared" si="29"/>
        <v>804.20999999999992</v>
      </c>
      <c r="H233" s="55">
        <f t="shared" si="29"/>
        <v>0.24299999999999999</v>
      </c>
      <c r="I233" s="55">
        <f t="shared" si="29"/>
        <v>21.53</v>
      </c>
      <c r="J233" s="55">
        <f t="shared" si="29"/>
        <v>0.30599999999999999</v>
      </c>
      <c r="K233" s="55">
        <f t="shared" si="29"/>
        <v>6.9269999999999996</v>
      </c>
      <c r="L233" s="55">
        <f t="shared" si="29"/>
        <v>104.6</v>
      </c>
      <c r="M233" s="55">
        <f t="shared" si="29"/>
        <v>219.37</v>
      </c>
      <c r="N233" s="55">
        <f t="shared" si="29"/>
        <v>87.71</v>
      </c>
      <c r="O233" s="55">
        <f t="shared" si="29"/>
        <v>4.12</v>
      </c>
    </row>
    <row r="234" spans="1:15" ht="15.75" thickBot="1" x14ac:dyDescent="0.3">
      <c r="A234" s="33"/>
      <c r="B234" s="33"/>
      <c r="C234" s="41">
        <f t="shared" ref="C234:O234" si="30">C225+C233</f>
        <v>1265</v>
      </c>
      <c r="D234" s="55">
        <f t="shared" si="30"/>
        <v>60.14</v>
      </c>
      <c r="E234" s="55">
        <f t="shared" si="30"/>
        <v>65.17</v>
      </c>
      <c r="F234" s="55">
        <f t="shared" si="30"/>
        <v>185.84</v>
      </c>
      <c r="G234" s="55">
        <f t="shared" si="30"/>
        <v>1572.3899999999999</v>
      </c>
      <c r="H234" s="55">
        <f t="shared" si="30"/>
        <v>0.38800000000000001</v>
      </c>
      <c r="I234" s="55">
        <f t="shared" si="30"/>
        <v>37</v>
      </c>
      <c r="J234" s="55">
        <f t="shared" si="30"/>
        <v>0.46100000000000002</v>
      </c>
      <c r="K234" s="55">
        <f t="shared" si="30"/>
        <v>9.9779999999999998</v>
      </c>
      <c r="L234" s="55">
        <f t="shared" si="30"/>
        <v>540.67999999999995</v>
      </c>
      <c r="M234" s="55">
        <f t="shared" si="30"/>
        <v>659.16</v>
      </c>
      <c r="N234" s="55">
        <f t="shared" si="30"/>
        <v>153.85999999999999</v>
      </c>
      <c r="O234" s="55">
        <f t="shared" si="30"/>
        <v>8.2600000000000016</v>
      </c>
    </row>
    <row r="235" spans="1:15" x14ac:dyDescent="0.25">
      <c r="A235" s="2" t="s">
        <v>1</v>
      </c>
      <c r="B235" s="3" t="s">
        <v>2</v>
      </c>
      <c r="C235" s="4"/>
      <c r="D235" s="5"/>
      <c r="E235" s="5"/>
      <c r="F235" s="5"/>
      <c r="G235" s="5"/>
      <c r="H235" s="63"/>
      <c r="I235" s="63"/>
      <c r="J235" s="57"/>
      <c r="K235" s="57"/>
      <c r="L235" s="57"/>
      <c r="M235" s="57"/>
      <c r="N235" s="57"/>
      <c r="O235" s="57"/>
    </row>
    <row r="236" spans="1:15" x14ac:dyDescent="0.25">
      <c r="A236" s="2" t="s">
        <v>102</v>
      </c>
      <c r="B236" s="3" t="s">
        <v>103</v>
      </c>
      <c r="C236" s="4"/>
      <c r="D236" s="5"/>
      <c r="E236" s="5"/>
      <c r="F236" s="5"/>
      <c r="G236" s="5"/>
      <c r="H236" s="6"/>
      <c r="I236" s="6"/>
      <c r="J236" s="6"/>
      <c r="K236" s="6"/>
      <c r="L236" s="6"/>
      <c r="M236" s="6"/>
      <c r="N236" s="6"/>
      <c r="O236" s="6"/>
    </row>
    <row r="237" spans="1:15" x14ac:dyDescent="0.25">
      <c r="A237" s="2" t="s">
        <v>3</v>
      </c>
      <c r="B237" s="3" t="s">
        <v>84</v>
      </c>
      <c r="C237" s="4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thickBot="1" x14ac:dyDescent="0.3">
      <c r="A238" s="2" t="s">
        <v>5</v>
      </c>
      <c r="B238" s="3">
        <v>2</v>
      </c>
      <c r="C238" s="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thickBot="1" x14ac:dyDescent="0.3">
      <c r="A239" s="8" t="s">
        <v>6</v>
      </c>
      <c r="B239" s="9" t="s">
        <v>7</v>
      </c>
      <c r="C239" s="10" t="s">
        <v>8</v>
      </c>
      <c r="D239" s="11" t="s">
        <v>9</v>
      </c>
      <c r="E239" s="11"/>
      <c r="F239" s="11"/>
      <c r="G239" s="10" t="s">
        <v>10</v>
      </c>
      <c r="H239" s="10" t="s">
        <v>11</v>
      </c>
      <c r="I239" s="10"/>
      <c r="J239" s="10"/>
      <c r="K239" s="10"/>
      <c r="L239" s="10" t="s">
        <v>12</v>
      </c>
      <c r="M239" s="10"/>
      <c r="N239" s="10"/>
      <c r="O239" s="10"/>
    </row>
    <row r="240" spans="1:15" ht="15.75" thickBot="1" x14ac:dyDescent="0.3">
      <c r="A240" s="12" t="s">
        <v>13</v>
      </c>
      <c r="B240" s="9"/>
      <c r="C240" s="10"/>
      <c r="D240" s="13" t="s">
        <v>14</v>
      </c>
      <c r="E240" s="13" t="s">
        <v>15</v>
      </c>
      <c r="F240" s="13" t="s">
        <v>16</v>
      </c>
      <c r="G240" s="10"/>
      <c r="H240" s="13" t="s">
        <v>17</v>
      </c>
      <c r="I240" s="13" t="s">
        <v>18</v>
      </c>
      <c r="J240" s="13" t="s">
        <v>19</v>
      </c>
      <c r="K240" s="13" t="s">
        <v>20</v>
      </c>
      <c r="L240" s="13" t="s">
        <v>21</v>
      </c>
      <c r="M240" s="13" t="s">
        <v>22</v>
      </c>
      <c r="N240" s="13" t="s">
        <v>23</v>
      </c>
      <c r="O240" s="13" t="s">
        <v>24</v>
      </c>
    </row>
    <row r="241" spans="1:15" ht="15.75" thickBot="1" x14ac:dyDescent="0.3">
      <c r="A241" s="14">
        <v>1</v>
      </c>
      <c r="B241" s="15">
        <v>2</v>
      </c>
      <c r="C241" s="19">
        <v>3</v>
      </c>
      <c r="D241" s="17">
        <v>4</v>
      </c>
      <c r="E241" s="17">
        <v>5</v>
      </c>
      <c r="F241" s="17">
        <v>6</v>
      </c>
      <c r="G241" s="17">
        <v>7</v>
      </c>
      <c r="H241" s="17">
        <v>8</v>
      </c>
      <c r="I241" s="17">
        <v>9</v>
      </c>
      <c r="J241" s="17">
        <v>10</v>
      </c>
      <c r="K241" s="17">
        <v>11</v>
      </c>
      <c r="L241" s="17">
        <v>12</v>
      </c>
      <c r="M241" s="17">
        <v>13</v>
      </c>
      <c r="N241" s="17">
        <v>14</v>
      </c>
      <c r="O241" s="17">
        <v>15</v>
      </c>
    </row>
    <row r="242" spans="1:15" ht="15.75" thickBot="1" x14ac:dyDescent="0.3">
      <c r="A242" s="68" t="s">
        <v>25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</row>
    <row r="243" spans="1:15" ht="15.75" thickBot="1" x14ac:dyDescent="0.3">
      <c r="A243" s="19" t="s">
        <v>26</v>
      </c>
      <c r="B243" s="20" t="s">
        <v>27</v>
      </c>
      <c r="C243" s="21">
        <v>50</v>
      </c>
      <c r="D243" s="22">
        <v>7.68</v>
      </c>
      <c r="E243" s="23">
        <v>8.1300000000000008</v>
      </c>
      <c r="F243" s="22">
        <v>12.75</v>
      </c>
      <c r="G243" s="23">
        <v>154.83000000000001</v>
      </c>
      <c r="H243" s="22">
        <v>0.01</v>
      </c>
      <c r="I243" s="23">
        <v>0.17499999999999999</v>
      </c>
      <c r="J243" s="22">
        <v>6.5000000000000002E-2</v>
      </c>
      <c r="K243" s="23">
        <v>0.125</v>
      </c>
      <c r="L243" s="22">
        <v>220</v>
      </c>
      <c r="M243" s="23">
        <v>125</v>
      </c>
      <c r="N243" s="22">
        <v>8.75</v>
      </c>
      <c r="O243" s="23">
        <v>0.25</v>
      </c>
    </row>
    <row r="244" spans="1:15" ht="15.75" thickBot="1" x14ac:dyDescent="0.3">
      <c r="A244" s="19">
        <v>173</v>
      </c>
      <c r="B244" s="49" t="s">
        <v>110</v>
      </c>
      <c r="C244" s="21">
        <v>160</v>
      </c>
      <c r="D244" s="30">
        <v>7.1</v>
      </c>
      <c r="E244" s="30">
        <v>6.59</v>
      </c>
      <c r="F244" s="30">
        <v>30.31</v>
      </c>
      <c r="G244" s="30">
        <v>208.92</v>
      </c>
      <c r="H244" s="30">
        <v>0.19400000000000001</v>
      </c>
      <c r="I244" s="30">
        <v>0.99</v>
      </c>
      <c r="J244" s="30">
        <v>15.215999999999999</v>
      </c>
      <c r="K244" s="30">
        <v>0.34399999999999997</v>
      </c>
      <c r="L244" s="30">
        <v>100.67</v>
      </c>
      <c r="M244" s="30">
        <v>183.6</v>
      </c>
      <c r="N244" s="30">
        <v>86.64</v>
      </c>
      <c r="O244" s="30">
        <v>2.65</v>
      </c>
    </row>
    <row r="245" spans="1:15" ht="15.75" thickBot="1" x14ac:dyDescent="0.3">
      <c r="A245" s="74" t="s">
        <v>26</v>
      </c>
      <c r="B245" s="26" t="s">
        <v>88</v>
      </c>
      <c r="C245" s="58">
        <v>200</v>
      </c>
      <c r="D245" s="85">
        <v>0.2</v>
      </c>
      <c r="E245" s="85">
        <v>0.05</v>
      </c>
      <c r="F245" s="85">
        <v>11.05</v>
      </c>
      <c r="G245" s="85">
        <v>45.45</v>
      </c>
      <c r="H245" s="85">
        <v>1E-3</v>
      </c>
      <c r="I245" s="85">
        <v>0.1</v>
      </c>
      <c r="J245" s="85">
        <v>1E-3</v>
      </c>
      <c r="K245" s="85"/>
      <c r="L245" s="85">
        <v>5.28</v>
      </c>
      <c r="M245" s="85">
        <v>8.24</v>
      </c>
      <c r="N245" s="85">
        <v>4.4000000000000004</v>
      </c>
      <c r="O245" s="85">
        <v>0.85</v>
      </c>
    </row>
    <row r="246" spans="1:15" ht="15.75" thickBot="1" x14ac:dyDescent="0.3">
      <c r="A246" s="86" t="s">
        <v>31</v>
      </c>
      <c r="B246" s="20" t="s">
        <v>32</v>
      </c>
      <c r="C246" s="21" t="s">
        <v>33</v>
      </c>
      <c r="D246" s="25">
        <v>0.56000000000000005</v>
      </c>
      <c r="E246" s="25">
        <v>0.56000000000000005</v>
      </c>
      <c r="F246" s="25">
        <v>13.72</v>
      </c>
      <c r="G246" s="25">
        <v>62.16</v>
      </c>
      <c r="H246" s="25"/>
      <c r="I246" s="25">
        <v>14</v>
      </c>
      <c r="J246" s="25"/>
      <c r="K246" s="25">
        <v>0.28000000000000003</v>
      </c>
      <c r="L246" s="25">
        <v>22.4</v>
      </c>
      <c r="M246" s="25">
        <v>15.4</v>
      </c>
      <c r="N246" s="25">
        <v>12.6</v>
      </c>
      <c r="O246" s="25">
        <v>3.08</v>
      </c>
    </row>
    <row r="247" spans="1:15" ht="15.75" thickBot="1" x14ac:dyDescent="0.3">
      <c r="A247" s="33" t="s">
        <v>34</v>
      </c>
      <c r="B247" s="33"/>
      <c r="C247" s="34">
        <f t="shared" ref="C247:O247" si="31">C243+C244+C245+C246</f>
        <v>550</v>
      </c>
      <c r="D247" s="34">
        <f t="shared" si="31"/>
        <v>15.54</v>
      </c>
      <c r="E247" s="34">
        <f t="shared" si="31"/>
        <v>15.330000000000002</v>
      </c>
      <c r="F247" s="34">
        <f t="shared" si="31"/>
        <v>67.83</v>
      </c>
      <c r="G247" s="34">
        <f t="shared" si="31"/>
        <v>471.36</v>
      </c>
      <c r="H247" s="34">
        <f t="shared" si="31"/>
        <v>0.20500000000000002</v>
      </c>
      <c r="I247" s="34">
        <f t="shared" si="31"/>
        <v>15.265000000000001</v>
      </c>
      <c r="J247" s="34">
        <f t="shared" si="31"/>
        <v>15.281999999999998</v>
      </c>
      <c r="K247" s="34">
        <f t="shared" si="31"/>
        <v>0.749</v>
      </c>
      <c r="L247" s="34">
        <f t="shared" si="31"/>
        <v>348.34999999999997</v>
      </c>
      <c r="M247" s="34">
        <f t="shared" si="31"/>
        <v>332.24</v>
      </c>
      <c r="N247" s="34">
        <f t="shared" si="31"/>
        <v>112.39</v>
      </c>
      <c r="O247" s="34">
        <f t="shared" si="31"/>
        <v>6.83</v>
      </c>
    </row>
    <row r="248" spans="1:15" x14ac:dyDescent="0.25">
      <c r="A248" s="87"/>
      <c r="B248" s="87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</row>
    <row r="249" spans="1:15" x14ac:dyDescent="0.25">
      <c r="A249" s="89"/>
      <c r="B249" s="89" t="s">
        <v>111</v>
      </c>
      <c r="C249" s="90">
        <f t="shared" ref="C249:O249" si="32">(C13+C36+C57+C78+C99+C120+C132+C155+C178+C201+C225+C247)/12</f>
        <v>543.33333333333337</v>
      </c>
      <c r="D249" s="90">
        <f t="shared" si="32"/>
        <v>19.698333333333334</v>
      </c>
      <c r="E249" s="90">
        <f t="shared" si="32"/>
        <v>22.797499999999999</v>
      </c>
      <c r="F249" s="90">
        <f t="shared" si="32"/>
        <v>68.470833333333331</v>
      </c>
      <c r="G249" s="90">
        <f t="shared" si="32"/>
        <v>556.98249999999996</v>
      </c>
      <c r="H249" s="90">
        <f t="shared" si="32"/>
        <v>0.18225000000000002</v>
      </c>
      <c r="I249" s="90">
        <f t="shared" si="32"/>
        <v>11.932166666666667</v>
      </c>
      <c r="J249" s="90">
        <f t="shared" si="32"/>
        <v>10.199999999999999</v>
      </c>
      <c r="K249" s="90">
        <f t="shared" si="32"/>
        <v>18.132166666666667</v>
      </c>
      <c r="L249" s="90">
        <f t="shared" si="32"/>
        <v>298.82833333333332</v>
      </c>
      <c r="M249" s="90">
        <f t="shared" si="32"/>
        <v>317.18341666666669</v>
      </c>
      <c r="N249" s="90">
        <f t="shared" si="32"/>
        <v>76.877499999999998</v>
      </c>
      <c r="O249" s="90">
        <f t="shared" si="32"/>
        <v>5.0226666666666668</v>
      </c>
    </row>
    <row r="250" spans="1:15" x14ac:dyDescent="0.25">
      <c r="A250" s="89"/>
      <c r="B250" s="89" t="s">
        <v>112</v>
      </c>
      <c r="C250" s="90">
        <f t="shared" ref="C250:O250" si="33">(C21+C43+C65+C86+C107+C140+C163+C186+C209+C233)/10</f>
        <v>732</v>
      </c>
      <c r="D250" s="90">
        <f t="shared" si="33"/>
        <v>26.461000000000002</v>
      </c>
      <c r="E250" s="90">
        <f t="shared" si="33"/>
        <v>35.844999999999999</v>
      </c>
      <c r="F250" s="90">
        <f t="shared" si="33"/>
        <v>88.156000000000006</v>
      </c>
      <c r="G250" s="90">
        <f t="shared" si="33"/>
        <v>748.70100000000002</v>
      </c>
      <c r="H250" s="90">
        <f t="shared" si="33"/>
        <v>0.64968000000000004</v>
      </c>
      <c r="I250" s="90">
        <f t="shared" si="33"/>
        <v>48.992999999999995</v>
      </c>
      <c r="J250" s="90">
        <f t="shared" si="33"/>
        <v>7.3997000000000011</v>
      </c>
      <c r="K250" s="90">
        <f t="shared" si="33"/>
        <v>6.6298000000000004</v>
      </c>
      <c r="L250" s="90">
        <f t="shared" si="33"/>
        <v>101.376</v>
      </c>
      <c r="M250" s="90">
        <f t="shared" si="33"/>
        <v>385.13639999999998</v>
      </c>
      <c r="N250" s="90">
        <f t="shared" si="33"/>
        <v>122.369</v>
      </c>
      <c r="O250" s="90">
        <f t="shared" si="33"/>
        <v>6.44</v>
      </c>
    </row>
    <row r="251" spans="1:15" x14ac:dyDescent="0.25">
      <c r="A251" s="89"/>
      <c r="B251" s="89" t="s">
        <v>47</v>
      </c>
      <c r="C251" s="91">
        <f t="shared" ref="C251:O251" si="34">C249+C250</f>
        <v>1275.3333333333335</v>
      </c>
      <c r="D251" s="91">
        <f t="shared" si="34"/>
        <v>46.159333333333336</v>
      </c>
      <c r="E251" s="91">
        <f t="shared" si="34"/>
        <v>58.642499999999998</v>
      </c>
      <c r="F251" s="91">
        <f t="shared" si="34"/>
        <v>156.62683333333334</v>
      </c>
      <c r="G251" s="91">
        <f t="shared" si="34"/>
        <v>1305.6835000000001</v>
      </c>
      <c r="H251" s="91">
        <f t="shared" si="34"/>
        <v>0.83193000000000006</v>
      </c>
      <c r="I251" s="91">
        <f t="shared" si="34"/>
        <v>60.925166666666662</v>
      </c>
      <c r="J251" s="91">
        <f t="shared" si="34"/>
        <v>17.599699999999999</v>
      </c>
      <c r="K251" s="91">
        <f t="shared" si="34"/>
        <v>24.761966666666666</v>
      </c>
      <c r="L251" s="91">
        <f t="shared" si="34"/>
        <v>400.20433333333335</v>
      </c>
      <c r="M251" s="91">
        <f t="shared" si="34"/>
        <v>702.31981666666661</v>
      </c>
      <c r="N251" s="91">
        <f t="shared" si="34"/>
        <v>199.2465</v>
      </c>
      <c r="O251" s="91">
        <f t="shared" si="34"/>
        <v>11.462666666666667</v>
      </c>
    </row>
    <row r="252" spans="1:15" ht="18.75" x14ac:dyDescent="0.25">
      <c r="A252" s="92"/>
      <c r="B252" s="9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</row>
    <row r="253" spans="1:15" x14ac:dyDescent="0.25">
      <c r="A253" s="93"/>
      <c r="B253" s="93"/>
      <c r="C253" s="94"/>
      <c r="D253" s="94"/>
      <c r="E253" s="95"/>
      <c r="F253" s="95"/>
      <c r="G253" s="96"/>
      <c r="H253" s="96"/>
      <c r="I253" s="95"/>
      <c r="J253" s="95"/>
      <c r="K253" s="95"/>
      <c r="L253" s="95"/>
      <c r="M253" s="95"/>
      <c r="N253" s="95"/>
      <c r="O253" s="95"/>
    </row>
    <row r="254" spans="1:15" x14ac:dyDescent="0.25">
      <c r="A254" s="93"/>
      <c r="B254" s="93"/>
      <c r="C254" s="93"/>
      <c r="D254" s="93"/>
      <c r="E254" s="97"/>
      <c r="F254" s="97"/>
      <c r="G254" s="98"/>
      <c r="H254" s="98"/>
      <c r="I254" s="97"/>
      <c r="J254" s="98"/>
      <c r="K254" s="98"/>
      <c r="L254" s="98"/>
      <c r="M254" s="98"/>
      <c r="N254" s="98"/>
      <c r="O254" s="98"/>
    </row>
    <row r="255" spans="1:15" x14ac:dyDescent="0.25">
      <c r="A255" s="99"/>
      <c r="B255" s="99"/>
      <c r="C255" s="98"/>
      <c r="D255" s="98"/>
      <c r="E255" s="97"/>
      <c r="F255" s="97"/>
      <c r="G255" s="98"/>
      <c r="H255" s="98"/>
      <c r="I255" s="97"/>
      <c r="J255" s="98"/>
      <c r="K255" s="98"/>
      <c r="L255" s="98"/>
      <c r="M255" s="98"/>
      <c r="N255" s="98"/>
      <c r="O255" s="98"/>
    </row>
    <row r="256" spans="1:15" x14ac:dyDescent="0.25">
      <c r="A256" s="100"/>
      <c r="B256" s="100"/>
      <c r="C256" s="101"/>
      <c r="D256" s="101"/>
      <c r="E256" s="102"/>
      <c r="F256" s="102"/>
      <c r="G256" s="103"/>
      <c r="H256" s="103"/>
      <c r="I256" s="102"/>
      <c r="J256" s="103"/>
      <c r="K256" s="103"/>
      <c r="L256" s="103"/>
      <c r="M256" s="103"/>
      <c r="N256" s="101"/>
      <c r="O256" s="101"/>
    </row>
    <row r="257" spans="1:15" x14ac:dyDescent="0.25">
      <c r="A257" s="100"/>
      <c r="B257" s="100"/>
      <c r="C257" s="101"/>
      <c r="D257" s="101"/>
      <c r="E257" s="104"/>
      <c r="F257" s="104"/>
      <c r="G257" s="101"/>
      <c r="H257" s="101"/>
      <c r="I257" s="104"/>
      <c r="J257" s="101"/>
      <c r="K257" s="101"/>
      <c r="L257" s="101"/>
      <c r="M257" s="101"/>
      <c r="N257" s="101"/>
      <c r="O257" s="101"/>
    </row>
    <row r="258" spans="1:15" x14ac:dyDescent="0.25">
      <c r="A258" s="100"/>
      <c r="B258" s="100"/>
      <c r="C258" s="101"/>
      <c r="D258" s="101"/>
      <c r="E258" s="104"/>
      <c r="F258" s="104"/>
      <c r="G258" s="101"/>
      <c r="H258" s="101"/>
      <c r="I258" s="104"/>
      <c r="J258" s="101"/>
      <c r="K258" s="101"/>
      <c r="L258" s="101"/>
      <c r="M258" s="101"/>
      <c r="N258" s="101"/>
      <c r="O258" s="101"/>
    </row>
    <row r="259" spans="1:15" x14ac:dyDescent="0.25">
      <c r="A259" s="100"/>
      <c r="B259" s="100"/>
      <c r="C259" s="98"/>
      <c r="D259" s="98"/>
      <c r="E259" s="97"/>
      <c r="F259" s="97"/>
      <c r="G259" s="98"/>
      <c r="H259" s="98"/>
      <c r="I259" s="97"/>
      <c r="J259" s="98"/>
      <c r="K259" s="98"/>
      <c r="L259" s="98"/>
      <c r="M259" s="98"/>
      <c r="N259" s="98"/>
      <c r="O259" s="98"/>
    </row>
    <row r="260" spans="1:15" x14ac:dyDescent="0.25">
      <c r="A260" s="99"/>
      <c r="B260" s="99"/>
      <c r="C260" s="105"/>
      <c r="D260" s="105"/>
      <c r="E260" s="106"/>
      <c r="F260" s="106"/>
      <c r="G260" s="107"/>
      <c r="H260" s="107"/>
      <c r="I260" s="106"/>
      <c r="J260" s="107"/>
      <c r="K260" s="107"/>
      <c r="L260" s="107"/>
      <c r="M260" s="107"/>
      <c r="N260" s="108"/>
      <c r="O260" s="108"/>
    </row>
    <row r="261" spans="1:15" x14ac:dyDescent="0.25">
      <c r="A261" s="99"/>
      <c r="B261" s="102"/>
      <c r="C261" s="101"/>
      <c r="D261" s="101"/>
      <c r="E261" s="102"/>
      <c r="F261" s="102"/>
      <c r="G261" s="103"/>
      <c r="H261" s="103"/>
      <c r="I261" s="102"/>
      <c r="J261" s="103"/>
      <c r="K261" s="103"/>
      <c r="L261" s="103"/>
      <c r="M261" s="103"/>
      <c r="N261" s="101"/>
      <c r="O261" s="101"/>
    </row>
    <row r="262" spans="1:15" x14ac:dyDescent="0.25">
      <c r="A262" s="100"/>
      <c r="B262" s="100"/>
      <c r="C262" s="101"/>
      <c r="D262" s="101"/>
      <c r="E262" s="104"/>
      <c r="F262" s="104"/>
      <c r="G262" s="101"/>
      <c r="H262" s="101"/>
      <c r="I262" s="104"/>
      <c r="J262" s="101"/>
      <c r="K262" s="101"/>
      <c r="L262" s="101"/>
      <c r="M262" s="101"/>
      <c r="N262" s="101"/>
      <c r="O262" s="101"/>
    </row>
  </sheetData>
  <mergeCells count="199">
    <mergeCell ref="C261:D261"/>
    <mergeCell ref="G261:H261"/>
    <mergeCell ref="J261:M261"/>
    <mergeCell ref="N261:O261"/>
    <mergeCell ref="A262:B262"/>
    <mergeCell ref="C262:D262"/>
    <mergeCell ref="G262:H262"/>
    <mergeCell ref="J262:M262"/>
    <mergeCell ref="N262:O262"/>
    <mergeCell ref="A259:B259"/>
    <mergeCell ref="C259:D259"/>
    <mergeCell ref="G259:H259"/>
    <mergeCell ref="J259:M259"/>
    <mergeCell ref="N259:O259"/>
    <mergeCell ref="C260:D260"/>
    <mergeCell ref="G260:H260"/>
    <mergeCell ref="J260:M260"/>
    <mergeCell ref="N260:O260"/>
    <mergeCell ref="A257:B257"/>
    <mergeCell ref="C257:D257"/>
    <mergeCell ref="G257:H257"/>
    <mergeCell ref="J257:M257"/>
    <mergeCell ref="N257:O257"/>
    <mergeCell ref="A258:B258"/>
    <mergeCell ref="C258:D258"/>
    <mergeCell ref="G258:H258"/>
    <mergeCell ref="J258:M258"/>
    <mergeCell ref="N258:O258"/>
    <mergeCell ref="C255:D255"/>
    <mergeCell ref="G255:H255"/>
    <mergeCell ref="J255:M255"/>
    <mergeCell ref="N255:O255"/>
    <mergeCell ref="A256:B256"/>
    <mergeCell ref="C256:D256"/>
    <mergeCell ref="G256:H256"/>
    <mergeCell ref="J256:M256"/>
    <mergeCell ref="N256:O256"/>
    <mergeCell ref="A242:O242"/>
    <mergeCell ref="A247:B247"/>
    <mergeCell ref="A253:B253"/>
    <mergeCell ref="A254:D254"/>
    <mergeCell ref="G254:H254"/>
    <mergeCell ref="J254:M254"/>
    <mergeCell ref="N254:O254"/>
    <mergeCell ref="H236:I236"/>
    <mergeCell ref="J236:O236"/>
    <mergeCell ref="B239:B240"/>
    <mergeCell ref="C239:C240"/>
    <mergeCell ref="D239:F239"/>
    <mergeCell ref="G239:G240"/>
    <mergeCell ref="H239:K239"/>
    <mergeCell ref="L239:O239"/>
    <mergeCell ref="A218:O218"/>
    <mergeCell ref="A225:B225"/>
    <mergeCell ref="A226:O226"/>
    <mergeCell ref="A233:B233"/>
    <mergeCell ref="A234:B234"/>
    <mergeCell ref="H235:I235"/>
    <mergeCell ref="J235:O235"/>
    <mergeCell ref="H212:I212"/>
    <mergeCell ref="J212:O212"/>
    <mergeCell ref="B215:B216"/>
    <mergeCell ref="C215:C216"/>
    <mergeCell ref="D215:F215"/>
    <mergeCell ref="G215:G216"/>
    <mergeCell ref="H215:K215"/>
    <mergeCell ref="L215:O215"/>
    <mergeCell ref="A195:O195"/>
    <mergeCell ref="A201:B201"/>
    <mergeCell ref="A202:O202"/>
    <mergeCell ref="A209:B209"/>
    <mergeCell ref="A210:B210"/>
    <mergeCell ref="H211:I211"/>
    <mergeCell ref="J211:O211"/>
    <mergeCell ref="H189:I189"/>
    <mergeCell ref="J189:O189"/>
    <mergeCell ref="B192:B193"/>
    <mergeCell ref="C192:C193"/>
    <mergeCell ref="D192:F192"/>
    <mergeCell ref="G192:G193"/>
    <mergeCell ref="H192:K192"/>
    <mergeCell ref="L192:O192"/>
    <mergeCell ref="A171:O171"/>
    <mergeCell ref="A178:B178"/>
    <mergeCell ref="A179:O179"/>
    <mergeCell ref="A186:B186"/>
    <mergeCell ref="A187:B187"/>
    <mergeCell ref="H188:I188"/>
    <mergeCell ref="J188:O188"/>
    <mergeCell ref="B168:B169"/>
    <mergeCell ref="C168:C169"/>
    <mergeCell ref="D168:F168"/>
    <mergeCell ref="G168:G169"/>
    <mergeCell ref="H168:K168"/>
    <mergeCell ref="L168:O168"/>
    <mergeCell ref="A148:O148"/>
    <mergeCell ref="A155:B155"/>
    <mergeCell ref="A156:O156"/>
    <mergeCell ref="A163:B163"/>
    <mergeCell ref="A164:B164"/>
    <mergeCell ref="H165:I165"/>
    <mergeCell ref="J165:O165"/>
    <mergeCell ref="B145:B146"/>
    <mergeCell ref="C145:C146"/>
    <mergeCell ref="D145:F145"/>
    <mergeCell ref="G145:G146"/>
    <mergeCell ref="H145:K145"/>
    <mergeCell ref="L145:O145"/>
    <mergeCell ref="A127:O127"/>
    <mergeCell ref="A132:B132"/>
    <mergeCell ref="A133:O133"/>
    <mergeCell ref="A140:B140"/>
    <mergeCell ref="A141:B141"/>
    <mergeCell ref="H142:I142"/>
    <mergeCell ref="J142:O142"/>
    <mergeCell ref="A115:O115"/>
    <mergeCell ref="A120:B120"/>
    <mergeCell ref="H121:I121"/>
    <mergeCell ref="J121:O121"/>
    <mergeCell ref="B124:B125"/>
    <mergeCell ref="C124:C125"/>
    <mergeCell ref="D124:F124"/>
    <mergeCell ref="G124:G125"/>
    <mergeCell ref="H124:K124"/>
    <mergeCell ref="L124:O124"/>
    <mergeCell ref="B112:B113"/>
    <mergeCell ref="C112:C113"/>
    <mergeCell ref="D112:F112"/>
    <mergeCell ref="G112:G113"/>
    <mergeCell ref="H112:K112"/>
    <mergeCell ref="L112:O112"/>
    <mergeCell ref="A94:O94"/>
    <mergeCell ref="A99:B99"/>
    <mergeCell ref="A100:O100"/>
    <mergeCell ref="A107:B107"/>
    <mergeCell ref="A108:B108"/>
    <mergeCell ref="H109:I109"/>
    <mergeCell ref="J109:O109"/>
    <mergeCell ref="B91:B92"/>
    <mergeCell ref="C91:C92"/>
    <mergeCell ref="D91:F91"/>
    <mergeCell ref="G91:G92"/>
    <mergeCell ref="H91:K91"/>
    <mergeCell ref="L91:O91"/>
    <mergeCell ref="A73:O73"/>
    <mergeCell ref="A78:B78"/>
    <mergeCell ref="A79:O79"/>
    <mergeCell ref="A86:B86"/>
    <mergeCell ref="A87:B87"/>
    <mergeCell ref="H88:I88"/>
    <mergeCell ref="J88:O88"/>
    <mergeCell ref="B70:B71"/>
    <mergeCell ref="C70:C71"/>
    <mergeCell ref="D70:F70"/>
    <mergeCell ref="G70:G71"/>
    <mergeCell ref="H70:K70"/>
    <mergeCell ref="L70:O70"/>
    <mergeCell ref="A51:O51"/>
    <mergeCell ref="A57:B57"/>
    <mergeCell ref="A58:O58"/>
    <mergeCell ref="A65:B65"/>
    <mergeCell ref="A66:B66"/>
    <mergeCell ref="H67:I67"/>
    <mergeCell ref="J67:O67"/>
    <mergeCell ref="B48:B49"/>
    <mergeCell ref="C48:C49"/>
    <mergeCell ref="D48:F48"/>
    <mergeCell ref="G48:G49"/>
    <mergeCell ref="H48:K48"/>
    <mergeCell ref="L48:O48"/>
    <mergeCell ref="A29:O29"/>
    <mergeCell ref="A36:B36"/>
    <mergeCell ref="A37:O37"/>
    <mergeCell ref="A43:B43"/>
    <mergeCell ref="A44:B44"/>
    <mergeCell ref="H45:I45"/>
    <mergeCell ref="J45:O45"/>
    <mergeCell ref="B26:B27"/>
    <mergeCell ref="C26:C27"/>
    <mergeCell ref="D26:F26"/>
    <mergeCell ref="G26:G27"/>
    <mergeCell ref="H26:K26"/>
    <mergeCell ref="L26:O26"/>
    <mergeCell ref="A8:O8"/>
    <mergeCell ref="A13:B13"/>
    <mergeCell ref="A14:O14"/>
    <mergeCell ref="A21:B21"/>
    <mergeCell ref="A22:B22"/>
    <mergeCell ref="H23:I23"/>
    <mergeCell ref="J23:O23"/>
    <mergeCell ref="A1:O1"/>
    <mergeCell ref="H2:I2"/>
    <mergeCell ref="J2:O2"/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2025-03-03T19:33:26Z</dcterms:modified>
</cp:coreProperties>
</file>